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15" yWindow="5325" windowWidth="19260" windowHeight="5370" tabRatio="682"/>
  </bookViews>
  <sheets>
    <sheet name="capa" sheetId="389" r:id="rId1"/>
    <sheet name="introducao" sheetId="6" r:id="rId2"/>
    <sheet name="fontes" sheetId="7" r:id="rId3"/>
    <sheet name="6populacao3" sheetId="688" r:id="rId4"/>
    <sheet name="7empregoINE3" sheetId="689" r:id="rId5"/>
    <sheet name="8desemprego_INE3" sheetId="690" r:id="rId6"/>
    <sheet name="9lay_off" sheetId="487" r:id="rId7"/>
    <sheet name="10desemprego_IEFP" sheetId="497" r:id="rId8"/>
    <sheet name="11desemprego_IEFP" sheetId="498" r:id="rId9"/>
    <sheet name="12fp_bs" sheetId="656" r:id="rId10"/>
    <sheet name="13empresarial" sheetId="687" r:id="rId11"/>
    <sheet name="14ganhos" sheetId="458" r:id="rId12"/>
    <sheet name="15salários" sheetId="502" r:id="rId13"/>
    <sheet name="16irct" sheetId="491" r:id="rId14"/>
    <sheet name="17acidentes" sheetId="691" r:id="rId15"/>
    <sheet name="18ssocial" sheetId="500" r:id="rId16"/>
    <sheet name="19ssocial " sheetId="501" r:id="rId17"/>
    <sheet name="20destaque" sheetId="602" r:id="rId18"/>
    <sheet name="21destaque" sheetId="564" r:id="rId19"/>
    <sheet name="22conceito" sheetId="26" r:id="rId20"/>
    <sheet name="23conceito" sheetId="27" r:id="rId21"/>
    <sheet name="contracapa" sheetId="28" r:id="rId22"/>
  </sheets>
  <externalReferences>
    <externalReference r:id="rId23"/>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'12fp_bs'!$A$1:$L$56</definedName>
    <definedName name="_xlnm.Print_Area" localSheetId="10">'13empresarial'!$A$1:$P$55</definedName>
    <definedName name="_xlnm.Print_Area" localSheetId="11">'14ganhos'!$A$1:$P$59</definedName>
    <definedName name="_xlnm.Print_Area" localSheetId="12">'15salários'!$A$1:$K$49</definedName>
    <definedName name="_xlnm.Print_Area" localSheetId="13">'16irct'!$A$1:$S$80</definedName>
    <definedName name="_xlnm.Print_Area" localSheetId="14">'17acidentes'!$A$1:$Q$79</definedName>
    <definedName name="_xlnm.Print_Area" localSheetId="15">'18ssocial'!$A$1:$N$69</definedName>
    <definedName name="_xlnm.Print_Area" localSheetId="16">'19ssocial '!$A$1:$O$72</definedName>
    <definedName name="_xlnm.Print_Area" localSheetId="17">'20destaque'!$A$1:$S$72</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'6populacao3'!$A$1:$P$61</definedName>
    <definedName name="_xlnm.Print_Area" localSheetId="4">'7empregoINE3'!$A$1:$P$71</definedName>
    <definedName name="_xlnm.Print_Area" localSheetId="5">'8desemprego_INE3'!$A$1:$P$67</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7">#REF!</definedName>
    <definedName name="dsadsa" localSheetId="18">#REF!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7">#REF!</definedName>
    <definedName name="hdbtrgs" localSheetId="18">#REF!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'12fp_bs'!$A$1:$L$56</definedName>
    <definedName name="Z_5859C3A0_D6FB_40D9_B6C2_346CB5A63A0A_.wvu.PrintArea" localSheetId="11" hidden="1">'14ganhos'!$A$1:$P$59</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 '!$A$1:$O$72</definedName>
    <definedName name="Z_5859C3A0_D6FB_40D9_B6C2_346CB5A63A0A_.wvu.PrintArea" localSheetId="17" hidden="1">'20destaque'!$A$1:$S$72</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'6populacao3'!$A$1:$P$61</definedName>
    <definedName name="Z_5859C3A0_D6FB_40D9_B6C2_346CB5A63A0A_.wvu.PrintArea" localSheetId="4" hidden="1">'7empregoINE3'!$A$1:$P$71</definedName>
    <definedName name="Z_5859C3A0_D6FB_40D9_B6C2_346CB5A63A0A_.wvu.PrintArea" localSheetId="5" hidden="1">'8desemprego_INE3'!$A$1:$P$67</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'12fp_bs'!#REF!,'12fp_bs'!#REF!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'6populacao3'!#REF!,'6populacao3'!#REF!,'6populacao3'!$30:$58</definedName>
    <definedName name="Z_5859C3A0_D6FB_40D9_B6C2_346CB5A63A0A_.wvu.Rows" localSheetId="4" hidden="1">'7empregoINE3'!#REF!,'7empregoINE3'!$40:$68</definedName>
    <definedName name="Z_5859C3A0_D6FB_40D9_B6C2_346CB5A63A0A_.wvu.Rows" localSheetId="5" hidden="1">'8desemprego_INE3'!#REF!,'8desemprego_INE3'!#REF!,'8desemprego_INE3'!$37:$64,'8desemprego_INE3'!#REF!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'12fp_bs'!$A$1:$L$56</definedName>
    <definedName name="Z_87E9DA1B_1CEB_458D_87A5_C4E38BAE485A_.wvu.PrintArea" localSheetId="11" hidden="1">'14ganhos'!$A$1:$P$59</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 '!$A$1:$O$72</definedName>
    <definedName name="Z_87E9DA1B_1CEB_458D_87A5_C4E38BAE485A_.wvu.PrintArea" localSheetId="17" hidden="1">'20destaque'!$A$1:$S$72</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'6populacao3'!$A$1:$P$61</definedName>
    <definedName name="Z_87E9DA1B_1CEB_458D_87A5_C4E38BAE485A_.wvu.PrintArea" localSheetId="4" hidden="1">'7empregoINE3'!$A$1:$P$71</definedName>
    <definedName name="Z_87E9DA1B_1CEB_458D_87A5_C4E38BAE485A_.wvu.PrintArea" localSheetId="5" hidden="1">'8desemprego_INE3'!$A$1:$P$67</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'12fp_bs'!#REF!,'12fp_bs'!#REF!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'6populacao3'!#REF!,'6populacao3'!#REF!,'6populacao3'!$30:$58</definedName>
    <definedName name="Z_87E9DA1B_1CEB_458D_87A5_C4E38BAE485A_.wvu.Rows" localSheetId="4" hidden="1">'7empregoINE3'!#REF!,'7empregoINE3'!$40:$68</definedName>
    <definedName name="Z_87E9DA1B_1CEB_458D_87A5_C4E38BAE485A_.wvu.Rows" localSheetId="5" hidden="1">'8desemprego_INE3'!#REF!,'8desemprego_INE3'!#REF!,'8desemprego_INE3'!$37:$64,'8desemprego_INE3'!#REF!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'12fp_bs'!$A$1:$L$56</definedName>
    <definedName name="Z_D8E90C30_C61D_40A7_989F_8651AA8E91E2_.wvu.PrintArea" localSheetId="11" hidden="1">'14ganhos'!$A$1:$P$59</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 '!$A$1:$O$72</definedName>
    <definedName name="Z_D8E90C30_C61D_40A7_989F_8651AA8E91E2_.wvu.PrintArea" localSheetId="17" hidden="1">'20destaque'!$A$1:$S$72</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'6populacao3'!$A$1:$P$61</definedName>
    <definedName name="Z_D8E90C30_C61D_40A7_989F_8651AA8E91E2_.wvu.PrintArea" localSheetId="4" hidden="1">'7empregoINE3'!$A$1:$P$71</definedName>
    <definedName name="Z_D8E90C30_C61D_40A7_989F_8651AA8E91E2_.wvu.PrintArea" localSheetId="5" hidden="1">'8desemprego_INE3'!$A$1:$P$67</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'12fp_bs'!#REF!,'12fp_bs'!#REF!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'6populacao3'!#REF!,'6populacao3'!$29:$29,'6populacao3'!$30:$58,'6populacao3'!#REF!</definedName>
    <definedName name="Z_D8E90C30_C61D_40A7_989F_8651AA8E91E2_.wvu.Rows" localSheetId="4" hidden="1">'7empregoINE3'!#REF!,'7empregoINE3'!$40:$68</definedName>
    <definedName name="Z_D8E90C30_C61D_40A7_989F_8651AA8E91E2_.wvu.Rows" localSheetId="6" hidden="1">'9lay_off'!#REF!,'9lay_off'!#REF!,'9lay_off'!#REF!</definedName>
  </definedNames>
  <calcPr calcId="145621"/>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N51" i="687" l="1"/>
  <c r="M51" i="687"/>
  <c r="L51" i="687"/>
  <c r="K51" i="687"/>
  <c r="J51" i="687"/>
  <c r="I51" i="687"/>
  <c r="H51" i="687"/>
  <c r="G51" i="687"/>
  <c r="F51" i="687"/>
  <c r="N50" i="687"/>
  <c r="M50" i="687"/>
  <c r="L50" i="687"/>
  <c r="K50" i="687"/>
  <c r="J50" i="687"/>
  <c r="I50" i="687"/>
  <c r="H50" i="687"/>
  <c r="G50" i="687"/>
  <c r="F50" i="687"/>
  <c r="N49" i="687"/>
  <c r="M49" i="687"/>
  <c r="L49" i="687"/>
  <c r="K49" i="687"/>
  <c r="J49" i="687"/>
  <c r="I49" i="687"/>
  <c r="H49" i="687"/>
  <c r="G49" i="687"/>
  <c r="F49" i="687"/>
  <c r="N48" i="687"/>
  <c r="M48" i="687"/>
  <c r="L48" i="687"/>
  <c r="K48" i="687"/>
  <c r="J48" i="687"/>
  <c r="I48" i="687"/>
  <c r="H48" i="687"/>
  <c r="G48" i="687"/>
  <c r="F48" i="687"/>
  <c r="N47" i="687"/>
  <c r="M47" i="687"/>
  <c r="L47" i="687"/>
  <c r="K47" i="687"/>
  <c r="J47" i="687"/>
  <c r="I47" i="687"/>
  <c r="H47" i="687"/>
  <c r="G47" i="687"/>
  <c r="F47" i="687"/>
  <c r="N46" i="687"/>
  <c r="M46" i="687"/>
  <c r="L46" i="687"/>
  <c r="K46" i="687"/>
  <c r="J46" i="687"/>
  <c r="I46" i="687"/>
  <c r="H46" i="687"/>
  <c r="G46" i="687"/>
  <c r="F46" i="687"/>
  <c r="N27" i="458" l="1"/>
  <c r="N28" i="458"/>
  <c r="N29" i="458"/>
  <c r="M29" i="458"/>
  <c r="L29" i="458"/>
  <c r="K29" i="458"/>
  <c r="J29" i="458"/>
  <c r="I29" i="458"/>
  <c r="H29" i="458"/>
  <c r="M28" i="458"/>
  <c r="L28" i="458"/>
  <c r="K28" i="458"/>
  <c r="J28" i="458"/>
  <c r="I28" i="458"/>
  <c r="H28" i="458"/>
  <c r="M27" i="458"/>
  <c r="L27" i="458"/>
  <c r="K27" i="458"/>
  <c r="J27" i="458"/>
  <c r="I27" i="458"/>
  <c r="H27" i="458"/>
  <c r="M40" i="690" l="1"/>
  <c r="K40" i="690"/>
  <c r="I40" i="690"/>
  <c r="G40" i="690"/>
  <c r="E40" i="690"/>
  <c r="L50" i="689"/>
  <c r="J50" i="689"/>
  <c r="H50" i="689"/>
  <c r="F50" i="689"/>
  <c r="L51" i="689"/>
  <c r="J51" i="689"/>
  <c r="H51" i="689"/>
  <c r="F51" i="689"/>
  <c r="M43" i="689"/>
  <c r="K43" i="689"/>
  <c r="I43" i="689"/>
  <c r="G43" i="689"/>
  <c r="E43" i="689"/>
  <c r="N36" i="688"/>
  <c r="J36" i="688"/>
  <c r="F36" i="688"/>
  <c r="N35" i="688"/>
  <c r="L35" i="688"/>
  <c r="J35" i="688"/>
  <c r="H35" i="688"/>
  <c r="F35" i="688"/>
  <c r="M33" i="688"/>
  <c r="K33" i="688"/>
  <c r="I33" i="688"/>
  <c r="G33" i="688"/>
  <c r="E33" i="688"/>
  <c r="H39" i="688" l="1"/>
  <c r="L39" i="688"/>
  <c r="N50" i="689"/>
  <c r="N51" i="689"/>
  <c r="F42" i="688"/>
  <c r="J42" i="688"/>
  <c r="N42" i="688"/>
  <c r="H45" i="688"/>
  <c r="L45" i="688"/>
  <c r="F48" i="688"/>
  <c r="J48" i="688"/>
  <c r="N48" i="688"/>
  <c r="H51" i="688"/>
  <c r="L51" i="688"/>
  <c r="F54" i="688"/>
  <c r="J54" i="688"/>
  <c r="N54" i="688"/>
  <c r="H57" i="688"/>
  <c r="L49" i="689"/>
  <c r="L57" i="688"/>
  <c r="H49" i="689"/>
  <c r="L45" i="689"/>
  <c r="N45" i="689"/>
  <c r="F49" i="689"/>
  <c r="J49" i="689"/>
  <c r="N49" i="689"/>
  <c r="F52" i="689"/>
  <c r="F45" i="689"/>
  <c r="H45" i="689"/>
  <c r="J45" i="689"/>
  <c r="F46" i="689"/>
  <c r="H46" i="689"/>
  <c r="J46" i="689"/>
  <c r="L46" i="689"/>
  <c r="N46" i="689"/>
  <c r="F47" i="689"/>
  <c r="H47" i="689"/>
  <c r="J47" i="689"/>
  <c r="L47" i="689"/>
  <c r="N47" i="689"/>
  <c r="F48" i="689"/>
  <c r="H48" i="689"/>
  <c r="J48" i="689"/>
  <c r="L48" i="689"/>
  <c r="N48" i="689"/>
  <c r="H52" i="689"/>
  <c r="L52" i="689"/>
  <c r="F53" i="689"/>
  <c r="J53" i="689"/>
  <c r="N53" i="689"/>
  <c r="F55" i="689"/>
  <c r="J55" i="689"/>
  <c r="N55" i="689"/>
  <c r="H58" i="689"/>
  <c r="L58" i="689"/>
  <c r="H37" i="688"/>
  <c r="L37" i="688"/>
  <c r="F38" i="688"/>
  <c r="J38" i="688"/>
  <c r="N38" i="688"/>
  <c r="F40" i="688"/>
  <c r="J40" i="688"/>
  <c r="N40" i="688"/>
  <c r="H41" i="688"/>
  <c r="L41" i="688"/>
  <c r="H43" i="688"/>
  <c r="L43" i="688"/>
  <c r="F44" i="688"/>
  <c r="J44" i="688"/>
  <c r="N44" i="688"/>
  <c r="F46" i="688"/>
  <c r="J46" i="688"/>
  <c r="H54" i="689"/>
  <c r="L54" i="689"/>
  <c r="F57" i="689"/>
  <c r="J57" i="689"/>
  <c r="N57" i="689"/>
  <c r="F59" i="689"/>
  <c r="J59" i="689"/>
  <c r="N59" i="689"/>
  <c r="H60" i="689"/>
  <c r="L60" i="689"/>
  <c r="F61" i="689"/>
  <c r="J61" i="689"/>
  <c r="N61" i="689"/>
  <c r="H62" i="689"/>
  <c r="L62" i="689"/>
  <c r="H64" i="689"/>
  <c r="L64" i="689"/>
  <c r="F65" i="689"/>
  <c r="J65" i="689"/>
  <c r="N65" i="689"/>
  <c r="F67" i="689"/>
  <c r="J67" i="689"/>
  <c r="N67" i="689"/>
  <c r="H68" i="689"/>
  <c r="L68" i="689"/>
  <c r="H36" i="688"/>
  <c r="L36" i="688"/>
  <c r="F37" i="688"/>
  <c r="J37" i="688"/>
  <c r="N37" i="688"/>
  <c r="H38" i="688"/>
  <c r="L38" i="688"/>
  <c r="F39" i="688"/>
  <c r="J39" i="688"/>
  <c r="N39" i="688"/>
  <c r="H40" i="688"/>
  <c r="L40" i="688"/>
  <c r="F41" i="688"/>
  <c r="J41" i="688"/>
  <c r="N41" i="688"/>
  <c r="H42" i="688"/>
  <c r="L42" i="688"/>
  <c r="F43" i="688"/>
  <c r="J43" i="688"/>
  <c r="N43" i="688"/>
  <c r="H44" i="688"/>
  <c r="L44" i="688"/>
  <c r="F45" i="688"/>
  <c r="J45" i="688"/>
  <c r="N45" i="688"/>
  <c r="H46" i="688"/>
  <c r="L46" i="688"/>
  <c r="F58" i="689"/>
  <c r="J58" i="689"/>
  <c r="N58" i="689"/>
  <c r="H59" i="689"/>
  <c r="L59" i="689"/>
  <c r="H61" i="689"/>
  <c r="L61" i="689"/>
  <c r="F62" i="689"/>
  <c r="J62" i="689"/>
  <c r="N62" i="689"/>
  <c r="F64" i="689"/>
  <c r="J64" i="689"/>
  <c r="N64" i="689"/>
  <c r="H65" i="689"/>
  <c r="L65" i="689"/>
  <c r="H67" i="689"/>
  <c r="L67" i="689"/>
  <c r="F68" i="689"/>
  <c r="J68" i="689"/>
  <c r="N68" i="689"/>
  <c r="F47" i="688"/>
  <c r="J47" i="688"/>
  <c r="N47" i="688"/>
  <c r="H48" i="688"/>
  <c r="L48" i="688"/>
  <c r="F49" i="688"/>
  <c r="J49" i="688"/>
  <c r="N49" i="688"/>
  <c r="H50" i="688"/>
  <c r="L50" i="688"/>
  <c r="F51" i="688"/>
  <c r="J51" i="688"/>
  <c r="N51" i="688"/>
  <c r="H52" i="688"/>
  <c r="L52" i="688"/>
  <c r="F53" i="688"/>
  <c r="J53" i="688"/>
  <c r="N53" i="688"/>
  <c r="H54" i="688"/>
  <c r="L54" i="688"/>
  <c r="F55" i="688"/>
  <c r="J55" i="688"/>
  <c r="N55" i="688"/>
  <c r="H56" i="688"/>
  <c r="L56" i="688"/>
  <c r="F57" i="688"/>
  <c r="J57" i="688"/>
  <c r="N57" i="688"/>
  <c r="H58" i="688"/>
  <c r="L58" i="688"/>
  <c r="N46" i="688"/>
  <c r="H47" i="688"/>
  <c r="L47" i="688"/>
  <c r="H49" i="688"/>
  <c r="L49" i="688"/>
  <c r="F50" i="688"/>
  <c r="J50" i="688"/>
  <c r="N50" i="688"/>
  <c r="F52" i="688"/>
  <c r="J52" i="688"/>
  <c r="N52" i="688"/>
  <c r="H53" i="688"/>
  <c r="L53" i="688"/>
  <c r="H55" i="688"/>
  <c r="L55" i="688"/>
  <c r="F56" i="688"/>
  <c r="J56" i="688"/>
  <c r="N56" i="688"/>
  <c r="F58" i="688"/>
  <c r="J58" i="688"/>
  <c r="N58" i="688"/>
  <c r="J52" i="689"/>
  <c r="N52" i="689"/>
  <c r="H53" i="689"/>
  <c r="L53" i="689"/>
  <c r="F54" i="689"/>
  <c r="J54" i="689"/>
  <c r="N54" i="689"/>
  <c r="H55" i="689"/>
  <c r="L55" i="689"/>
  <c r="F56" i="689"/>
  <c r="J56" i="689"/>
  <c r="N56" i="689"/>
  <c r="H57" i="689"/>
  <c r="L57" i="689"/>
  <c r="F60" i="689"/>
  <c r="J60" i="689"/>
  <c r="N60" i="689"/>
  <c r="H63" i="689"/>
  <c r="L63" i="689"/>
  <c r="F66" i="689"/>
  <c r="J66" i="689"/>
  <c r="N66" i="689"/>
  <c r="H56" i="689"/>
  <c r="L56" i="689"/>
  <c r="F63" i="689"/>
  <c r="J63" i="689"/>
  <c r="N63" i="689"/>
  <c r="H66" i="689"/>
  <c r="L66" i="689"/>
  <c r="Q16" i="498" l="1"/>
  <c r="L35" i="7" l="1"/>
  <c r="E16" i="498" l="1"/>
  <c r="G16" i="498"/>
  <c r="H16" i="498"/>
  <c r="I16" i="498"/>
  <c r="J16" i="498"/>
  <c r="K16" i="498"/>
  <c r="L16" i="498"/>
  <c r="M16" i="498"/>
  <c r="N16" i="498"/>
  <c r="O16" i="498"/>
  <c r="P16" i="498"/>
  <c r="F16" i="498"/>
  <c r="E6" i="497" l="1"/>
  <c r="F6" i="497" l="1"/>
  <c r="Q65" i="497" l="1"/>
  <c r="Q72" i="497" l="1"/>
  <c r="P72" i="497"/>
  <c r="O72" i="497"/>
  <c r="N72" i="497"/>
  <c r="M72" i="497"/>
  <c r="L72" i="497"/>
  <c r="K72" i="497"/>
  <c r="J72" i="497"/>
  <c r="I72" i="497"/>
  <c r="H72" i="497"/>
  <c r="G72" i="497"/>
  <c r="F72" i="497"/>
  <c r="E72" i="497"/>
  <c r="Q71" i="497"/>
  <c r="P71" i="497"/>
  <c r="O71" i="497"/>
  <c r="N71" i="497"/>
  <c r="M71" i="497"/>
  <c r="L71" i="497"/>
  <c r="K71" i="497"/>
  <c r="J71" i="497"/>
  <c r="I71" i="497"/>
  <c r="H71" i="497"/>
  <c r="G71" i="497"/>
  <c r="F71" i="497"/>
  <c r="E71" i="497"/>
  <c r="Q70" i="497"/>
  <c r="P70" i="497"/>
  <c r="O70" i="497"/>
  <c r="N70" i="497"/>
  <c r="M70" i="497"/>
  <c r="L70" i="497"/>
  <c r="K70" i="497"/>
  <c r="J70" i="497"/>
  <c r="I70" i="497"/>
  <c r="H70" i="497"/>
  <c r="G70" i="497"/>
  <c r="F70" i="497"/>
  <c r="E70" i="497"/>
  <c r="Q69" i="497"/>
  <c r="P69" i="497"/>
  <c r="O69" i="497"/>
  <c r="N69" i="497"/>
  <c r="M69" i="497"/>
  <c r="L69" i="497"/>
  <c r="K69" i="497"/>
  <c r="J69" i="497"/>
  <c r="I69" i="497"/>
  <c r="H69" i="497"/>
  <c r="G69" i="497"/>
  <c r="F69" i="497"/>
  <c r="E69" i="497"/>
  <c r="Q68" i="497"/>
  <c r="P68" i="497"/>
  <c r="O68" i="497"/>
  <c r="N68" i="497"/>
  <c r="M68" i="497"/>
  <c r="L68" i="497"/>
  <c r="K68" i="497"/>
  <c r="J68" i="497"/>
  <c r="I68" i="497"/>
  <c r="H68" i="497"/>
  <c r="G68" i="497"/>
  <c r="F68" i="497"/>
  <c r="E68" i="497"/>
  <c r="Q67" i="497"/>
  <c r="P67" i="497"/>
  <c r="O67" i="497"/>
  <c r="N67" i="497"/>
  <c r="M67" i="497"/>
  <c r="L67" i="497"/>
  <c r="K67" i="497"/>
  <c r="J67" i="497"/>
  <c r="I67" i="497"/>
  <c r="H67" i="497"/>
  <c r="G67" i="497"/>
  <c r="F67" i="497"/>
  <c r="E67" i="497"/>
  <c r="F65" i="497" l="1"/>
  <c r="H65" i="497"/>
  <c r="J65" i="497"/>
  <c r="L65" i="497"/>
  <c r="N65" i="497"/>
  <c r="P65" i="497"/>
  <c r="E65" i="497"/>
  <c r="E66" i="497"/>
  <c r="G65" i="497"/>
  <c r="G66" i="497"/>
  <c r="I65" i="497"/>
  <c r="I66" i="497"/>
  <c r="K65" i="497"/>
  <c r="K66" i="497"/>
  <c r="M65" i="497"/>
  <c r="M66" i="497"/>
  <c r="O65" i="497"/>
  <c r="O66" i="497"/>
  <c r="Q66" i="497"/>
  <c r="P66" i="497" l="1"/>
  <c r="N66" i="497"/>
  <c r="L66" i="497"/>
  <c r="J66" i="497"/>
  <c r="H66" i="497"/>
  <c r="F66" i="497"/>
  <c r="L65" i="501" l="1"/>
  <c r="K65" i="501"/>
  <c r="J65" i="501"/>
  <c r="I65" i="501"/>
  <c r="H65" i="501"/>
  <c r="G65" i="501"/>
  <c r="F65" i="501"/>
  <c r="E65" i="501"/>
  <c r="I44" i="500" l="1"/>
  <c r="H44" i="500"/>
  <c r="G44" i="500"/>
  <c r="F44" i="500"/>
  <c r="E44" i="500"/>
  <c r="J44" i="500" l="1"/>
  <c r="E49" i="497"/>
  <c r="F49" i="497"/>
  <c r="G49" i="497"/>
  <c r="H49" i="497"/>
  <c r="I49" i="497"/>
  <c r="J49" i="497"/>
  <c r="K49" i="497"/>
  <c r="L49" i="497"/>
  <c r="M49" i="497"/>
  <c r="N49" i="497"/>
  <c r="O49" i="497"/>
  <c r="P49" i="497"/>
  <c r="M65" i="501" l="1"/>
  <c r="K31" i="6"/>
  <c r="Q49" i="497" l="1"/>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AE9" i="500" l="1"/>
  <c r="AE10" i="500"/>
  <c r="AE11" i="500"/>
  <c r="AE12" i="500"/>
  <c r="AE13" i="500"/>
  <c r="AE14" i="500"/>
  <c r="AE15" i="500"/>
  <c r="AE16" i="500"/>
  <c r="AE17" i="500"/>
  <c r="AE18" i="500"/>
  <c r="AE19" i="500"/>
  <c r="AE20" i="500"/>
  <c r="AE21" i="500"/>
  <c r="AE22" i="500"/>
  <c r="AE23" i="500"/>
  <c r="AE24" i="500"/>
  <c r="AE25" i="500"/>
  <c r="AE26" i="500"/>
  <c r="AE27" i="500"/>
  <c r="AE8" i="500"/>
  <c r="AF9" i="500" l="1"/>
  <c r="AF10" i="500"/>
  <c r="AF11" i="500"/>
  <c r="AF12" i="500"/>
  <c r="AF13" i="500"/>
  <c r="AF14" i="500"/>
  <c r="AF15" i="500"/>
  <c r="AF16" i="500"/>
  <c r="AF17" i="500"/>
  <c r="AF18" i="500"/>
  <c r="AF19" i="500"/>
  <c r="AF20" i="500"/>
  <c r="AF21" i="500"/>
  <c r="AF22" i="500"/>
  <c r="AF23" i="500"/>
  <c r="AF24" i="500"/>
  <c r="AF25" i="500"/>
  <c r="AF26" i="500"/>
  <c r="AF27" i="500"/>
  <c r="AF8" i="500"/>
  <c r="K44" i="500" l="1"/>
  <c r="K7" i="500"/>
  <c r="AH8" i="500" l="1"/>
  <c r="AO8" i="500" s="1"/>
  <c r="AH9" i="500"/>
  <c r="AO9" i="500" s="1"/>
  <c r="AH10" i="500"/>
  <c r="AO10" i="500" s="1"/>
  <c r="AH11" i="500"/>
  <c r="AO11" i="500" s="1"/>
  <c r="AH12" i="500"/>
  <c r="AO12" i="500" s="1"/>
  <c r="AH13" i="500"/>
  <c r="AO13" i="500" s="1"/>
  <c r="AH14" i="500"/>
  <c r="AO14" i="500" s="1"/>
  <c r="AH15" i="500"/>
  <c r="AO15" i="500" s="1"/>
  <c r="AH16" i="500"/>
  <c r="AO16" i="500" s="1"/>
  <c r="AH17" i="500"/>
  <c r="AO17" i="500" s="1"/>
  <c r="AH18" i="500"/>
  <c r="AO18" i="500" s="1"/>
  <c r="AH19" i="500"/>
  <c r="AO19" i="500" s="1"/>
  <c r="AH20" i="500"/>
  <c r="AO20" i="500" s="1"/>
  <c r="AH21" i="500"/>
  <c r="AO21" i="500" s="1"/>
  <c r="AH22" i="500"/>
  <c r="AO22" i="500" s="1"/>
  <c r="AH23" i="500"/>
  <c r="AO23" i="500" s="1"/>
  <c r="AH24" i="500"/>
  <c r="AO24" i="500" s="1"/>
  <c r="AH25" i="500"/>
  <c r="AO25" i="500" s="1"/>
  <c r="AH26" i="500"/>
  <c r="AO26" i="500" s="1"/>
  <c r="AH27" i="500"/>
  <c r="AO27" i="500" s="1"/>
  <c r="AG27" i="500" l="1"/>
  <c r="AN27" i="500" s="1"/>
  <c r="AG26" i="500"/>
  <c r="AN26" i="500" s="1"/>
  <c r="AG25" i="500"/>
  <c r="AN25" i="500" s="1"/>
  <c r="AG24" i="500"/>
  <c r="AN24" i="500" s="1"/>
  <c r="AG23" i="500"/>
  <c r="AN23" i="500" s="1"/>
  <c r="AG22" i="500"/>
  <c r="AN22" i="500" s="1"/>
  <c r="AG21" i="500"/>
  <c r="AN21" i="500" s="1"/>
  <c r="AG20" i="500"/>
  <c r="AN20" i="500" s="1"/>
  <c r="AG19" i="500"/>
  <c r="AN19" i="500" s="1"/>
  <c r="AG18" i="500"/>
  <c r="AN18" i="500" s="1"/>
  <c r="AG17" i="500"/>
  <c r="AN17" i="500" s="1"/>
  <c r="AG16" i="500"/>
  <c r="AN16" i="500" s="1"/>
  <c r="AG15" i="500"/>
  <c r="AN15" i="500" s="1"/>
  <c r="AG14" i="500"/>
  <c r="AN14" i="500" s="1"/>
  <c r="AG13" i="500"/>
  <c r="AN13" i="500" s="1"/>
  <c r="AG12" i="500"/>
  <c r="AN12" i="500" s="1"/>
  <c r="AG11" i="500"/>
  <c r="AN11" i="500" s="1"/>
  <c r="AG10" i="500"/>
  <c r="AN10" i="500" s="1"/>
  <c r="AG9" i="500"/>
  <c r="AN9" i="500" s="1"/>
  <c r="AG8" i="500"/>
  <c r="AN8" i="500" s="1"/>
  <c r="K6" i="500" l="1"/>
  <c r="K43" i="500"/>
  <c r="Q68" i="491" l="1"/>
  <c r="Q71" i="491"/>
  <c r="Q69" i="491"/>
  <c r="Q67" i="491"/>
  <c r="Q70" i="491"/>
  <c r="I28" i="564" l="1"/>
  <c r="I29" i="564"/>
  <c r="I9" i="564"/>
  <c r="I16" i="564"/>
  <c r="I23" i="564"/>
  <c r="I36" i="564"/>
  <c r="I37" i="564"/>
  <c r="I32" i="564"/>
  <c r="I21" i="564"/>
  <c r="I33" i="564"/>
  <c r="I14" i="564"/>
  <c r="I30" i="564" l="1"/>
  <c r="I12" i="564"/>
  <c r="I19" i="564"/>
  <c r="I22" i="564"/>
  <c r="I35" i="564"/>
  <c r="I11" i="564"/>
  <c r="I25" i="564"/>
  <c r="I26" i="564"/>
  <c r="I13" i="564"/>
  <c r="I24" i="564"/>
  <c r="I15" i="564"/>
  <c r="I18" i="564"/>
  <c r="I10" i="564" l="1"/>
  <c r="I27" i="564"/>
  <c r="I20" i="564"/>
  <c r="I34" i="564"/>
  <c r="I38" i="564"/>
  <c r="I31" i="564"/>
  <c r="I17" i="564"/>
  <c r="I39" i="564"/>
</calcChain>
</file>

<file path=xl/sharedStrings.xml><?xml version="1.0" encoding="utf-8"?>
<sst xmlns="http://schemas.openxmlformats.org/spreadsheetml/2006/main" count="1562" uniqueCount="595">
  <si>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</si>
  <si>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</si>
  <si>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</si>
  <si>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</si>
  <si>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</si>
  <si>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</si>
  <si>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</si>
  <si>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</si>
  <si>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</si>
  <si>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</si>
  <si>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</si>
  <si>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</si>
  <si>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</si>
  <si>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</si>
  <si>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</si>
  <si>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</si>
  <si>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</si>
  <si>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</si>
  <si>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</si>
  <si>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</si>
  <si>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</si>
  <si>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</si>
  <si>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</si>
  <si>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</si>
  <si>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</si>
  <si>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</si>
  <si>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</si>
  <si>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</si>
  <si>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</si>
  <si>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</si>
  <si>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</si>
  <si>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</si>
  <si>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</si>
  <si>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</si>
  <si>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</si>
  <si>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</si>
  <si>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</si>
  <si>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</si>
  <si>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</si>
  <si>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</si>
  <si>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</si>
  <si>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</si>
  <si>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</si>
  <si>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</si>
  <si>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</si>
  <si>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</si>
  <si>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</si>
  <si>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</si>
  <si>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</si>
  <si>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</si>
  <si>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</si>
  <si>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</si>
  <si>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</si>
  <si>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</si>
  <si>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</si>
  <si>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</si>
  <si>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</si>
  <si>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</si>
  <si>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</si>
  <si>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</si>
  <si>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</si>
  <si>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</si>
  <si>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</si>
  <si>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</si>
  <si>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</si>
  <si>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</si>
  <si>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</si>
  <si>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</si>
  <si>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</si>
  <si>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</si>
  <si>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</si>
  <si>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</si>
  <si>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</si>
  <si>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</si>
  <si>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</si>
  <si>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</si>
  <si>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</si>
  <si>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</si>
  <si>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</si>
  <si>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</si>
  <si>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</si>
  <si>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</si>
  <si>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</si>
  <si>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</si>
  <si>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</si>
  <si>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</si>
  <si>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</si>
  <si>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</si>
  <si>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</si>
  <si>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</si>
  <si>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</si>
  <si>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</si>
  <si>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</si>
  <si>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</si>
  <si>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</si>
  <si>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</si>
  <si>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</si>
  <si>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</si>
  <si>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</si>
  <si>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</si>
  <si>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</si>
  <si>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</si>
  <si>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</si>
  <si>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</si>
  <si>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</si>
  <si>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 xml:space="preserve">                                                                                                                                                                                                                                                                                                                 </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</si>
  <si>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</si>
  <si>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</si>
  <si>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</si>
  <si>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</si>
  <si>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</si>
  <si>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</si>
  <si>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</si>
  <si>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</si>
  <si>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</si>
  <si>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</si>
  <si>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</si>
  <si>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L.</t>
    </r>
    <r>
      <rPr>
        <sz val="8"/>
        <color indexed="63"/>
        <rFont val="Arial"/>
        <family val="2"/>
      </rPr>
      <t xml:space="preserve"> Atividades imobiliárias</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</si>
  <si>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</si>
  <si>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</si>
  <si>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</si>
  <si>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</si>
  <si>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</si>
  <si>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</si>
  <si>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</si>
  <si>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</si>
  <si>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</si>
  <si>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</si>
  <si>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</si>
  <si>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</si>
  <si>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</si>
  <si>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</si>
  <si>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</si>
  <si>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</si>
  <si>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</si>
  <si>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</si>
  <si>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</si>
  <si>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pensionistas ativos</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</si>
  <si>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</si>
  <si>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</si>
  <si>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</si>
  <si>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</si>
  <si>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</si>
  <si>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</si>
  <si>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</si>
  <si>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</si>
  <si>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</si>
  <si>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</si>
  <si>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</si>
  <si>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</si>
  <si>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</si>
  <si>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</si>
  <si>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Indústria Transformadora</t>
  </si>
  <si>
    <r>
      <t xml:space="preserve">Construção </t>
    </r>
    <r>
      <rPr>
        <vertAlign val="superscript"/>
        <sz val="8"/>
        <color indexed="63"/>
        <rFont val="Arial"/>
        <family val="2"/>
      </rPr>
      <t>(2)</t>
    </r>
  </si>
  <si>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</si>
  <si>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</si>
  <si>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</si>
  <si>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</si>
  <si>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</si>
  <si>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</si>
  <si>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</si>
  <si>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</si>
  <si>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</si>
  <si>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</si>
  <si>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</si>
  <si>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</si>
  <si>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</si>
  <si>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</si>
  <si>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</si>
  <si>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</si>
  <si>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</si>
  <si>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</si>
  <si>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</si>
  <si>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</si>
  <si>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</si>
  <si>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</si>
  <si>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</si>
  <si>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</si>
  <si>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</si>
  <si>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</si>
  <si>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</si>
  <si>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</si>
  <si>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</si>
  <si>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</si>
  <si>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</si>
  <si>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</si>
  <si>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</si>
  <si>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</si>
  <si>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</si>
  <si>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</si>
  <si>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</si>
  <si>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</si>
  <si>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</si>
  <si>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</si>
  <si>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</si>
  <si>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</si>
  <si>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</si>
  <si>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</si>
  <si>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</si>
  <si>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</si>
  <si>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</si>
  <si>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</si>
  <si>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</si>
  <si>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</si>
  <si>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</si>
  <si>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</si>
  <si>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</si>
  <si>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</si>
  <si>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</si>
  <si>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</si>
  <si>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</si>
  <si>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</si>
  <si>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</si>
  <si>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</si>
  <si>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</si>
  <si>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</si>
  <si>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</si>
  <si>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</si>
  <si>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</si>
  <si>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</si>
  <si>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</si>
  <si>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</si>
  <si>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</si>
  <si>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</si>
  <si>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</si>
  <si>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</si>
  <si>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</si>
  <si>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</si>
  <si>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</si>
  <si>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</si>
  <si>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</si>
  <si>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</si>
  <si>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</si>
  <si>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</si>
  <si>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</si>
  <si>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</si>
  <si>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</si>
  <si>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</si>
  <si>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</si>
  <si>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</si>
  <si>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</si>
  <si>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</si>
  <si>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t>sre - saldo de respostas extremas.             mm3m - média móvel de 3 meses.             vh - variação homóloga.      n.d. - não disponível</t>
  </si>
  <si>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</si>
  <si>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</si>
  <si>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</si>
  <si>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</si>
  <si>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</si>
  <si>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</si>
  <si>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</si>
  <si>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Contrato coletivo (CCT)</t>
  </si>
  <si>
    <t>Acordo coletivo (ACT)</t>
  </si>
  <si>
    <t>Acordo de empresa (AE)</t>
  </si>
  <si>
    <t>Acordo de adesão (AA)</t>
  </si>
  <si>
    <t>Decisão de arbitragem voluntária (DA)</t>
  </si>
  <si>
    <t>Portaria de condições de trabalho (PCT)</t>
  </si>
  <si>
    <t>Portaria de extensão (PE)</t>
  </si>
  <si>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</si>
  <si>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</si>
  <si>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</si>
  <si>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</si>
  <si>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</si>
  <si>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</si>
  <si>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</si>
  <si>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</si>
  <si>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</si>
  <si>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</si>
  <si>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</si>
  <si>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</si>
  <si>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</si>
  <si>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</si>
  <si>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</si>
  <si>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</si>
  <si>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</si>
  <si>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</si>
  <si>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</si>
  <si>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</si>
  <si>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</si>
  <si>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</si>
  <si>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</si>
  <si>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</si>
  <si>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</si>
  <si>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</si>
  <si>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</si>
  <si>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</si>
  <si>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</si>
  <si>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</si>
  <si>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</si>
  <si>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</si>
  <si>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t>01/01/2010</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</si>
  <si>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</si>
  <si>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</si>
  <si>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</si>
  <si>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</si>
  <si>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</si>
  <si>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</si>
  <si>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</si>
  <si>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</si>
  <si>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</si>
  <si>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</si>
  <si>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remuneração de base média mensal, ganho médio mensal e trabalhadores abrangidos pela retribuição mínima mensal garantida</t>
    </r>
    <r>
      <rPr>
        <b/>
        <sz val="8"/>
        <rFont val="Arial"/>
        <family val="2"/>
      </rPr>
      <t xml:space="preserve"> (RMMG)</t>
    </r>
    <r>
      <rPr>
        <vertAlign val="superscript"/>
        <sz val="8"/>
        <rFont val="Arial"/>
        <family val="2"/>
      </rPr>
      <t>(1)</t>
    </r>
    <r>
      <rPr>
        <sz val="8"/>
        <rFont val="Arial"/>
        <family val="2"/>
      </rPr>
      <t xml:space="preserve"> </t>
    </r>
    <r>
      <rPr>
        <b/>
        <sz val="10"/>
        <rFont val="Arial"/>
        <family val="2"/>
      </rPr>
      <t xml:space="preserve">- atividade económica </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</si>
  <si>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</si>
  <si>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</si>
  <si>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</si>
  <si>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</si>
  <si>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</si>
  <si>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retribuição mínima mensal garantida (RMMG)</t>
    </r>
    <r>
      <rPr>
        <sz val="10"/>
        <rFont val="Arial"/>
        <family val="2"/>
      </rPr>
      <t xml:space="preserve"> </t>
    </r>
    <r>
      <rPr>
        <vertAlign val="superscript"/>
        <sz val="9"/>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</si>
  <si>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</si>
  <si>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</si>
  <si>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</si>
  <si>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</si>
  <si>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</si>
  <si>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</si>
  <si>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</si>
  <si>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</si>
  <si>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</si>
  <si>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</si>
  <si>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</si>
  <si>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prestações familiares</t>
    </r>
    <r>
      <rPr>
        <b/>
        <vertAlign val="superscript"/>
        <sz val="10"/>
        <rFont val="Arial"/>
        <family val="2"/>
      </rPr>
      <t xml:space="preserve"> (1)</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</si>
  <si>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</si>
  <si>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</si>
  <si>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</si>
  <si>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</si>
  <si>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</si>
  <si>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</si>
  <si>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</si>
  <si>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</si>
  <si>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</si>
  <si>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</si>
  <si>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</si>
  <si>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</si>
  <si>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</si>
  <si>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</si>
  <si>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</si>
  <si>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</si>
  <si>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</si>
  <si>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</si>
  <si>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</si>
  <si>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</si>
  <si>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</si>
  <si>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</si>
  <si>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</si>
  <si>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</si>
  <si>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</si>
  <si>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</si>
  <si>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</si>
  <si>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</si>
  <si>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</si>
  <si>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</si>
  <si>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</si>
  <si>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</si>
  <si>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</si>
  <si>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</si>
  <si>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</si>
  <si>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</si>
  <si>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</si>
  <si>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</si>
  <si>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</si>
  <si>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</si>
  <si>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</si>
  <si>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</si>
  <si>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</si>
  <si>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</si>
  <si>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</si>
  <si>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</si>
  <si>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</si>
  <si>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</si>
  <si>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</si>
  <si>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</si>
  <si>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</si>
  <si>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</si>
  <si>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</si>
  <si>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</si>
  <si>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</si>
  <si>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</si>
  <si>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</si>
  <si>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</si>
  <si>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</si>
  <si>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</si>
  <si>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</si>
  <si>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</si>
  <si>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</si>
  <si>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</si>
  <si>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</si>
  <si>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</si>
  <si>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</si>
  <si>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</si>
  <si>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</si>
  <si>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</si>
  <si>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</si>
  <si>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</si>
  <si>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</si>
  <si>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</si>
  <si>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</si>
  <si>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</si>
  <si>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(1) habitualmente designada por salário mínimo nacional.      </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</si>
  <si>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</si>
  <si>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</si>
  <si>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</si>
  <si>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</si>
  <si>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</si>
  <si>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</si>
  <si>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</si>
  <si>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</si>
  <si>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taxa de desemprego na União Europeia</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</si>
  <si>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</si>
  <si>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</si>
  <si>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</si>
  <si>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</si>
  <si>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</si>
  <si>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</si>
  <si>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</si>
  <si>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</si>
  <si>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</si>
  <si>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</si>
  <si>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</si>
  <si>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</si>
  <si>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</si>
  <si>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Dec.Lei 144/2014
de 30/09</t>
  </si>
  <si>
    <t>1/10/2014</t>
  </si>
  <si>
    <t>formação profissional nas empresas</t>
  </si>
  <si>
    <t>nota2: página actualizada em 5/1/2015.</t>
  </si>
  <si>
    <t>(1) a informação de caráter qualitativo tem por fonte os Inquéritos Qualitativos de Conjuntura às Empresas (Indústria Transformadora, Construção e Obras Públicas e Serviços) e aos Consumidores, do INE.     (2) vcs - valores corrigidos da sazonalidade.      (3) Continente.       nota2: página atualizada em 5/1/2015.</t>
  </si>
  <si>
    <t>estrutura empresarial - indicadores globais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</si>
  <si>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</si>
  <si>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</si>
  <si>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</si>
  <si>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r>
      <t xml:space="preserve">pessoas ao serviço </t>
    </r>
    <r>
      <rPr>
        <vertAlign val="superscript"/>
        <sz val="7"/>
        <color theme="3"/>
        <rFont val="Arial"/>
        <family val="2"/>
      </rPr>
      <t>(1)</t>
    </r>
  </si>
  <si>
    <t>jan</t>
  </si>
  <si>
    <t xml:space="preserve">Regulamentação coletiva e preços     </t>
  </si>
  <si>
    <t xml:space="preserve">média </t>
  </si>
  <si>
    <t>mediana</t>
  </si>
  <si>
    <t>médio</t>
  </si>
  <si>
    <t>mediano</t>
  </si>
  <si>
    <t>outubro 
2014</t>
  </si>
  <si>
    <t xml:space="preserve">formação profissional em empresas com 10 e + pessoas ao serviço </t>
  </si>
  <si>
    <t>trabalhadores</t>
  </si>
  <si>
    <t>trabalhadores em formação (face ao total anual) (%)</t>
  </si>
  <si>
    <t>média de horas de formação por trabalhador</t>
  </si>
  <si>
    <t>média de custos com formação por trabalhador (euros)</t>
  </si>
  <si>
    <t>01/02 - Agricultura, prod. animal, caça e act. dos serv. relac.; Silvic. e exp. florestal</t>
  </si>
  <si>
    <t>03 - Pesca e aquicultura</t>
  </si>
  <si>
    <t>10/11/12 - Ind. alimentares; Ind. bebidas; Ind. tabaco</t>
  </si>
  <si>
    <t>13/14/15 - Fab. têxteis; Ind. vest.; Ind. couro e prod. do couro</t>
  </si>
  <si>
    <t>16 - Ind. madeira e cort. exc.mob.; fab.cest. e espart.</t>
  </si>
  <si>
    <t>17/18 - Fab. pasta, de papel, cartão e seus art.; imp. e reprod. suportes gravados</t>
  </si>
  <si>
    <t>19/20 - Fab.coque,  prod. petrolíferos refinados e agl. de comb.; Fab. prod. quím. e fibras sint. ou art., exc. prod. farm.</t>
  </si>
  <si>
    <t>24/25 - Ind. metal. base; Fab. prod. met., exc. máq. e equip.</t>
  </si>
  <si>
    <t>26/27/28 - Fab. de equip. inf., equip. p. com. e prod. elet. e ópt.; Fab. de equip. elét; Fab. máq. e equip. n.e.</t>
  </si>
  <si>
    <t>29/30 - Fab. de veículos aut., reb., semi-reb. e comp. para veíc. aut.; Fab. de outro equip. de transp.</t>
  </si>
  <si>
    <t>31 - Fabricação de mobiliário e de colchões</t>
  </si>
  <si>
    <t>32 - Outras indústrias transformadoras</t>
  </si>
  <si>
    <t>33 - Reparação, manut. e instal. máq. e equip.</t>
  </si>
  <si>
    <t>D. Elet., gás, vapor, ág. quente/fria, ar frio</t>
  </si>
  <si>
    <t>41/42 - Promoção imobiliária (desenv. de proj. de edif.); const. de edif.; Engenharia civil</t>
  </si>
  <si>
    <t>43 - Atividades espec. de construção</t>
  </si>
  <si>
    <t>45 - Com., manut. e rep., de veíc. Aut. e mot.</t>
  </si>
  <si>
    <t>46 - Com por grosso, exc. de veíc. aut. e mot.</t>
  </si>
  <si>
    <t>47 - Com. a retalho, exc. de veíc. aut. e mot.</t>
  </si>
  <si>
    <t>49/50/51/52 - Transp. terrestres e transp. por óleo, ou gás.; Transp. por água; Transp. aéreos; Armaz. e ativ. aux. transp.</t>
  </si>
  <si>
    <t>53 - Actividades postais e de courier</t>
  </si>
  <si>
    <t>J. Ativ. de inform. e de comunicação</t>
  </si>
  <si>
    <t>58/59/60 - At. de edição; At. cinemat., de vídeo, de prod. de prog. de telev., de grav. de som e ed. mús.; at. de rádio e telev.</t>
  </si>
  <si>
    <t>61 - Telecomunicações</t>
  </si>
  <si>
    <t xml:space="preserve">62/63 - Consult. e prog. inf. e ativ. rel.; At. dos serv. inf. </t>
  </si>
  <si>
    <t>M. Ativ. consul., científ., técnicas e sim.</t>
  </si>
  <si>
    <t>N. Ativ. administ. e dos serv. de apoio</t>
  </si>
  <si>
    <t>86 - Ativ. de saúde humana</t>
  </si>
  <si>
    <t xml:space="preserve">87/88 - Ativ. apoio social com aloj.; Ativ. apoio soc. sem aloj. </t>
  </si>
  <si>
    <t>R. Ativ. artíst., espect., desp. e recreat.</t>
  </si>
  <si>
    <r>
      <t>Autor</t>
    </r>
    <r>
      <rPr>
        <sz val="8"/>
        <color indexed="63"/>
        <rFont val="Arial"/>
        <family val="2"/>
      </rPr>
      <t>: Gabinete de Estratégia e Planeamento (GEP)</t>
    </r>
  </si>
  <si>
    <t>Equipa Multidisciplinar de Estatística (EME)</t>
  </si>
  <si>
    <t>1049-056 LISBOA</t>
  </si>
  <si>
    <t>Praça de Londres  nº. 2  - 3º andar</t>
  </si>
  <si>
    <t>gep.dados@gep.msess.pt</t>
  </si>
  <si>
    <t>http://www.gep.msess.gov.pt/</t>
  </si>
  <si>
    <t>desemprego UE 28</t>
  </si>
  <si>
    <t>Tel. 21 595 33 59</t>
  </si>
  <si>
    <t>set</t>
  </si>
  <si>
    <t>Mais informação em:  http://www.gep.msess.gov.pt/</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</si>
  <si>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</si>
  <si>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out</t>
  </si>
  <si>
    <t xml:space="preserve">  Acidentes de trabalho </t>
  </si>
  <si>
    <t>Mais informação em:</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</si>
  <si>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</si>
  <si>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</si>
  <si>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</si>
  <si>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</si>
  <si>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</si>
  <si>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</si>
  <si>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</si>
  <si>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</si>
  <si>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</si>
  <si>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</si>
  <si>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</si>
  <si>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</si>
  <si>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Relatório Único - Balanço Social 2013</t>
  </si>
  <si>
    <t>fonte: GEP/MTSSS, Inquérito aos Ganhos.</t>
  </si>
  <si>
    <t>fonte: GEP/MTSSS, Inquérito aos Salários por Profissões na Construção.</t>
  </si>
  <si>
    <t>fonte: DGERT/MTSSS, Variação média ponderada intertabelas.</t>
  </si>
  <si>
    <t xml:space="preserve">fonte: GEP/MTSSS, Acidentes de Trabalho.    </t>
  </si>
  <si>
    <t>Ministério do Trabalho, Solidariedade e Segurança Social</t>
  </si>
  <si>
    <t>R. A. Açores</t>
  </si>
  <si>
    <t>R. A. Madeira</t>
  </si>
  <si>
    <t>Estrangeiro</t>
  </si>
  <si>
    <r>
      <t xml:space="preserve">trab. por conta de outrem </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</si>
  <si>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</si>
  <si>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r>
      <t>ganho mensal</t>
    </r>
    <r>
      <rPr>
        <sz val="7"/>
        <color theme="3"/>
        <rFont val="Arial"/>
        <family val="2"/>
      </rPr>
      <t xml:space="preserve"> (euros)</t>
    </r>
    <r>
      <rPr>
        <vertAlign val="superscript"/>
        <sz val="7"/>
        <color theme="3"/>
        <rFont val="Arial"/>
        <family val="2"/>
      </rPr>
      <t>(1)(2)</t>
    </r>
  </si>
  <si>
    <t>(2) dos trabalhadores por conta de outrem a tempo completo, que auferiram remuneração completa no período de referência (outubro).</t>
  </si>
  <si>
    <t xml:space="preserve">fonte:  GEP/MTSSS, Quadros de Pessoal.   </t>
  </si>
  <si>
    <t xml:space="preserve">fonte:  IEFP/MTSSS, Informação Mensal e Estatísticas Mensais.  </t>
  </si>
  <si>
    <t>Internet: www.gep.mtsss.gov.pt/</t>
  </si>
  <si>
    <t>e-mail: gep.dados@gep.mtsss.pt</t>
  </si>
  <si>
    <r>
      <t>taxa de atividade (%)</t>
    </r>
    <r>
      <rPr>
        <sz val="8"/>
        <color theme="3"/>
        <rFont val="Arial"/>
        <family val="2"/>
      </rPr>
      <t xml:space="preserve"> </t>
    </r>
    <r>
      <rPr>
        <vertAlign val="superscript"/>
        <sz val="8"/>
        <color theme="3"/>
        <rFont val="Arial"/>
        <family val="2"/>
      </rPr>
      <t>(1)</t>
    </r>
  </si>
  <si>
    <t>população total  - regiões NUT II</t>
  </si>
  <si>
    <t>65 e + anos</t>
  </si>
  <si>
    <t>população com emprego - regiões NUT II</t>
  </si>
  <si>
    <t>55 e + anos</t>
  </si>
  <si>
    <t>população desempregada - regiões NUT II</t>
  </si>
  <si>
    <t>Em novembro de 2015, a taxa de desemprego na Zona Euro diminuiu para 10,5 % (era 10,6 % em outubro de 2015 e 11,7 % em setembro de 2015)</t>
  </si>
  <si>
    <t>A taxa de desemprego para o grupo etário &lt;25 anos apresenta o valor mais baixo na Alemanha (7 %), registando o valor mais elevado na Grécia (48,6 %). Em Portugal,   regista-se   o  valor  de 33,4 %.</t>
  </si>
  <si>
    <t>Em Portugal a taxa de desemprego manteve-se nos 12,4 %.</t>
  </si>
  <si>
    <t xml:space="preserve">Alemanha (4,5 %) e República Checa (4,6 %) apresentam as taxas de desemprego mais baixas; a Grécia (24,5 %) e a Espanha (21,4 %) são os estados membros com valores  mais elevados. </t>
  </si>
  <si>
    <t>Fazendo uma análise por sexo, na Zona Euro,  verifica-se que a Eslováquia e a Grécia são os países com a maior diferença, entre a taxa de desemprego das mulheres e dos homens.</t>
  </si>
  <si>
    <t xml:space="preserve">nota: Estónia, Grécia, Hungria e Reino Únido - outubro de 2015; Croácia (25 anos),  Chipre (25 anos), Eslovánia (25 anos) e Roménia (25 anos) - setembro de 2015.
: valor não disponível.       </t>
  </si>
  <si>
    <t>01/01/2016</t>
  </si>
  <si>
    <t>Dec.Lei 
5/2010
de 15/01</t>
  </si>
  <si>
    <t>Dec.Lei 
254-A/2015
de 31/12</t>
  </si>
  <si>
    <t>abril
2015</t>
  </si>
  <si>
    <t>acidentes de trabalho - não mortais</t>
  </si>
  <si>
    <t>acidentes de trabalho - mortais</t>
  </si>
  <si>
    <t>acidentes de trabalho - dias perdidos</t>
  </si>
  <si>
    <t>Mais informação em:  http://www.gep.msess.pt/</t>
  </si>
  <si>
    <r>
      <t>remuneração mensal base</t>
    </r>
    <r>
      <rPr>
        <b/>
        <sz val="9"/>
        <rFont val="Arial"/>
        <family val="2"/>
      </rPr>
      <t xml:space="preserve"> </t>
    </r>
    <r>
      <rPr>
        <vertAlign val="superscript"/>
        <sz val="9"/>
        <rFont val="Arial"/>
        <family val="2"/>
      </rPr>
      <t>(1)(2)</t>
    </r>
    <r>
      <rPr>
        <b/>
        <sz val="10"/>
        <rFont val="Arial"/>
        <family val="2"/>
      </rPr>
      <t xml:space="preserve"> - média, mediana e TCO respectivos</t>
    </r>
  </si>
  <si>
    <t>menos de 1 ano</t>
  </si>
  <si>
    <t>antiguidade na empresa</t>
  </si>
  <si>
    <t>1 a 2 anos</t>
  </si>
  <si>
    <t>3 a 4 anos</t>
  </si>
  <si>
    <t>5 a 9 anos</t>
  </si>
  <si>
    <t>10 a 14 anos</t>
  </si>
  <si>
    <t>15 a 19 anos</t>
  </si>
  <si>
    <t>20 e + anos</t>
  </si>
  <si>
    <t>ignorado</t>
  </si>
  <si>
    <t>&lt;1.º ciclo do ensino básico</t>
  </si>
  <si>
    <t>ensino básico</t>
  </si>
  <si>
    <t>ensino secundário</t>
  </si>
  <si>
    <t>&gt;= ensino superior</t>
  </si>
  <si>
    <t xml:space="preserve">(1) nos estabelecimentos.     </t>
  </si>
  <si>
    <r>
      <t>… média</t>
    </r>
    <r>
      <rPr>
        <sz val="7"/>
        <color theme="0"/>
        <rFont val="Arial"/>
        <family val="2"/>
      </rPr>
      <t xml:space="preserve"> (euros)</t>
    </r>
  </si>
  <si>
    <r>
      <t>… mediana</t>
    </r>
    <r>
      <rPr>
        <sz val="7"/>
        <color theme="0"/>
        <rFont val="Arial"/>
        <family val="2"/>
      </rPr>
      <t xml:space="preserve"> (euros)</t>
    </r>
  </si>
  <si>
    <r>
      <t xml:space="preserve">… trabalhadores (TCO) </t>
    </r>
    <r>
      <rPr>
        <b/>
        <vertAlign val="superscript"/>
        <sz val="8"/>
        <color theme="0"/>
        <rFont val="Arial"/>
        <family val="2"/>
      </rPr>
      <t xml:space="preserve"> (2)</t>
    </r>
  </si>
  <si>
    <r>
      <t xml:space="preserve">… % trabalhadores (TCO) </t>
    </r>
    <r>
      <rPr>
        <b/>
        <vertAlign val="superscript"/>
        <sz val="8"/>
        <color theme="7"/>
        <rFont val="Arial"/>
        <family val="2"/>
      </rPr>
      <t xml:space="preserve"> (2)</t>
    </r>
  </si>
  <si>
    <r>
      <t xml:space="preserve">2014
</t>
    </r>
    <r>
      <rPr>
        <sz val="8"/>
        <color theme="7"/>
        <rFont val="Arial"/>
        <family val="2"/>
      </rPr>
      <t>(outubro)</t>
    </r>
  </si>
  <si>
    <t>2014</t>
  </si>
  <si>
    <t>2015</t>
  </si>
  <si>
    <t>52-Vendedores</t>
  </si>
  <si>
    <t>93-Trab.n/qual. i.ext.,const.,i.transf. e transp.</t>
  </si>
  <si>
    <t>71-Trab.qualif.constr. e sim., exc.electric.</t>
  </si>
  <si>
    <t>51-Trab. serviços pessoais</t>
  </si>
  <si>
    <t>91-Trabalhadores de limpeza</t>
  </si>
  <si>
    <t>61-Agricultores e tr.q.agric. e pr.anim. p/merc.</t>
  </si>
  <si>
    <t>33-Técn. nív. inter., áreas fin., adm. e negóc.</t>
  </si>
  <si>
    <t xml:space="preserve">41-Emp. escrit., secret.e oper. proc. dados </t>
  </si>
  <si>
    <t xml:space="preserve">  Transportes aéreos de passageiros  </t>
  </si>
  <si>
    <t xml:space="preserve">  Férias organizadas  </t>
  </si>
  <si>
    <t xml:space="preserve">  Equipamento telefónico e de telecópia</t>
  </si>
  <si>
    <t xml:space="preserve">  Jardinagem  </t>
  </si>
  <si>
    <t xml:space="preserve">  Meios ou suportes de gravação</t>
  </si>
  <si>
    <t xml:space="preserve">  Seguros relacionados com a saúde</t>
  </si>
  <si>
    <t xml:space="preserve">  Combustíveis liquidos</t>
  </si>
  <si>
    <t xml:space="preserve">  Serviços de alojamento   </t>
  </si>
  <si>
    <t xml:space="preserve">  Artigos de vestuário  </t>
  </si>
  <si>
    <t xml:space="preserve">  Combustíveis e lubrificantes para equipamento de transporte pessoal  </t>
  </si>
  <si>
    <t xml:space="preserve">         … em dezembro </t>
  </si>
  <si>
    <t>notas: (a) dados sujeitos a atualizações; situação da base de dados em 1/janeiro/2016</t>
  </si>
  <si>
    <t xml:space="preserve">notas: dados sujeitos a atualizações; </t>
  </si>
  <si>
    <t>notas: dados sujeitos a atualizações; situação da base de dados 1/janeiro/2016</t>
  </si>
  <si>
    <t>notas: dados sujeitos a atualizações; situação da base de dados em 1/janeiro/2016</t>
  </si>
  <si>
    <t>novembro de 2015</t>
  </si>
  <si>
    <t>fonte:  Eurostat, dados extraídos em 22-01-2016.</t>
  </si>
  <si>
    <t>Redução de Horário de Trabalho</t>
  </si>
  <si>
    <t>Suspensão Temporária</t>
  </si>
  <si>
    <t>2005</t>
  </si>
  <si>
    <t>2006</t>
  </si>
  <si>
    <t>2007</t>
  </si>
  <si>
    <t>2008</t>
  </si>
  <si>
    <t>2009</t>
  </si>
  <si>
    <t>2010</t>
  </si>
  <si>
    <t>2011</t>
  </si>
  <si>
    <t>2012</t>
  </si>
  <si>
    <t>nota: A partir de 2005 apenas são contabilizados beneficiários com lançamento cujo o motivo tenha sido "Concessão Normal".</t>
  </si>
  <si>
    <t>3.º trimestre</t>
  </si>
  <si>
    <t>4.º trimestre</t>
  </si>
  <si>
    <t>1.º trimestre</t>
  </si>
  <si>
    <t>2.º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</si>
</sst>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 numFmtId="178" formatCode="#,##0.0;#,##0.0;\-"/>
    <numFmt numFmtId="179" formatCode="#,##0;###0;\-"/>
    <numFmt numFmtId="180" formatCode="#,##0.0;###0.0;\-"/>
  </numFmts>
  <fonts count="129"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vertAlign val="superscript"/>
      <sz val="9"/>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sz val="8"/>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vertAlign val="superscript"/>
      <sz val="7"/>
      <color theme="3"/>
      <name val="Arial"/>
      <family val="2"/>
    </font>
    <font>
      <b/>
      <sz val="8"/>
      <color theme="7"/>
      <name val="Arial"/>
      <family val="2"/>
    </font>
    <font>
      <sz val="8"/>
      <color theme="6"/>
      <name val="Arial"/>
      <family val="2"/>
    </font>
    <font>
      <u/>
      <sz val="8"/>
      <color theme="7"/>
      <name val="Arial"/>
      <family val="2"/>
    </font>
    <font>
      <sz val="10"/>
      <color theme="7"/>
      <name val="Arial"/>
      <family val="2"/>
    </font>
    <font>
      <b/>
      <sz val="9"/>
      <color theme="7"/>
      <name val="Arial"/>
      <family val="2"/>
    </font>
    <font>
      <sz val="10"/>
      <name val="Arial"/>
      <family val="2"/>
    </font>
    <font>
      <b/>
      <sz val="8"/>
      <color rgb="FF333333"/>
      <name val="Arial"/>
      <family val="2"/>
    </font>
    <font>
      <b/>
      <sz val="8"/>
      <color theme="0"/>
      <name val="Arial"/>
      <family val="2"/>
    </font>
    <font>
      <b/>
      <vertAlign val="superscript"/>
      <sz val="8"/>
      <color theme="0"/>
      <name val="Arial"/>
      <family val="2"/>
    </font>
    <font>
      <b/>
      <vertAlign val="superscript"/>
      <sz val="8"/>
      <color theme="7"/>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s>
  <borders count="81">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dashed">
        <color indexed="22"/>
      </left>
      <right/>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thin">
        <color theme="7"/>
      </left>
      <right/>
      <top/>
      <bottom style="thin">
        <color theme="7"/>
      </bottom>
      <diagonal/>
    </border>
    <border>
      <left/>
      <right style="thin">
        <color theme="7"/>
      </right>
      <top/>
      <bottom style="thin">
        <color theme="7"/>
      </bottom>
      <diagonal/>
    </border>
    <border>
      <left/>
      <right style="dashed">
        <color theme="0" tint="-0.24994659260841701"/>
      </right>
      <top style="thin">
        <color theme="0" tint="-0.24994659260841701"/>
      </top>
      <bottom style="thin">
        <color theme="0" tint="-0.24994659260841701"/>
      </bottom>
      <diagonal/>
    </border>
    <border>
      <left style="thin">
        <color theme="7"/>
      </left>
      <right style="thin">
        <color theme="7"/>
      </right>
      <top style="thin">
        <color theme="7"/>
      </top>
      <bottom style="thin">
        <color theme="7"/>
      </bottom>
      <diagonal/>
    </border>
    <border>
      <left style="thin">
        <color theme="7"/>
      </left>
      <right/>
      <top style="thin">
        <color theme="7"/>
      </top>
      <bottom/>
      <diagonal/>
    </border>
    <border>
      <left/>
      <right style="thin">
        <color theme="7"/>
      </right>
      <top style="thin">
        <color theme="7"/>
      </top>
      <bottom/>
      <diagonal/>
    </border>
    <border>
      <left style="thin">
        <color theme="7"/>
      </left>
      <right/>
      <top/>
      <bottom/>
      <diagonal/>
    </border>
    <border>
      <left/>
      <right style="thin">
        <color theme="7"/>
      </right>
      <top/>
      <bottom/>
      <diagonal/>
    </border>
  </borders>
  <cellStyleXfs count="222">
    <xf numFmtId="0" fontId="0" fillId="0" borderId="0" applyProtection="0"/>
    <xf numFmtId="0" fontId="28"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0" borderId="1" applyNumberFormat="0" applyFill="0" applyAlignment="0" applyProtection="0"/>
    <xf numFmtId="0" fontId="4"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4" fillId="16" borderId="4" applyNumberFormat="0" applyAlignment="0" applyProtection="0"/>
    <xf numFmtId="0" fontId="4" fillId="0" borderId="5" applyNumberFormat="0" applyFill="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4" borderId="0" applyNumberFormat="0" applyBorder="0" applyAlignment="0" applyProtection="0"/>
    <xf numFmtId="0" fontId="4" fillId="7" borderId="4" applyNumberFormat="0" applyAlignment="0" applyProtection="0"/>
    <xf numFmtId="44" fontId="4" fillId="0" borderId="0" applyFont="0" applyFill="0" applyBorder="0" applyAlignment="0" applyProtection="0"/>
    <xf numFmtId="0" fontId="4" fillId="3" borderId="0" applyNumberFormat="0" applyBorder="0" applyAlignment="0" applyProtection="0"/>
    <xf numFmtId="0" fontId="4" fillId="21" borderId="0" applyNumberFormat="0" applyBorder="0" applyAlignment="0" applyProtection="0"/>
    <xf numFmtId="0" fontId="38" fillId="0" borderId="0"/>
    <xf numFmtId="0" fontId="28" fillId="0" borderId="0"/>
    <xf numFmtId="0" fontId="28" fillId="0" borderId="0" applyProtection="0"/>
    <xf numFmtId="0" fontId="4" fillId="0" borderId="0"/>
    <xf numFmtId="0" fontId="4" fillId="22" borderId="6" applyNumberFormat="0" applyFont="0" applyAlignment="0" applyProtection="0"/>
    <xf numFmtId="0" fontId="4" fillId="16" borderId="7" applyNumberFormat="0" applyAlignment="0" applyProtection="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8" applyNumberFormat="0" applyFill="0" applyAlignment="0" applyProtection="0"/>
    <xf numFmtId="0" fontId="4" fillId="23" borderId="9" applyNumberFormat="0" applyAlignment="0" applyProtection="0"/>
    <xf numFmtId="43" fontId="28"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1" fillId="0" borderId="0" applyFont="0" applyFill="0" applyBorder="0" applyAlignment="0" applyProtection="0"/>
    <xf numFmtId="0" fontId="4" fillId="0" borderId="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applyProtection="0"/>
    <xf numFmtId="0" fontId="4" fillId="0" borderId="0"/>
    <xf numFmtId="0" fontId="4" fillId="0" borderId="0"/>
    <xf numFmtId="0" fontId="4" fillId="0" borderId="0"/>
    <xf numFmtId="0" fontId="4" fillId="0" borderId="0"/>
    <xf numFmtId="0" fontId="71" fillId="0" borderId="0"/>
    <xf numFmtId="0" fontId="95" fillId="0" borderId="0" applyNumberFormat="0" applyFill="0" applyBorder="0" applyAlignment="0" applyProtection="0">
      <alignment vertical="top"/>
      <protection locked="0"/>
    </xf>
    <xf numFmtId="0" fontId="3" fillId="0" borderId="0"/>
    <xf numFmtId="0" fontId="4" fillId="0" borderId="0" applyProtection="0"/>
    <xf numFmtId="0" fontId="4" fillId="0" borderId="0"/>
    <xf numFmtId="0" fontId="4" fillId="0" borderId="0"/>
    <xf numFmtId="0" fontId="103" fillId="0" borderId="55" applyNumberFormat="0" applyBorder="0" applyProtection="0">
      <alignment horizontal="center"/>
    </xf>
    <xf numFmtId="0" fontId="104" fillId="0" borderId="0" applyFill="0" applyBorder="0" applyProtection="0"/>
    <xf numFmtId="0" fontId="103" fillId="42" borderId="56" applyNumberFormat="0" applyBorder="0" applyProtection="0">
      <alignment horizontal="center"/>
    </xf>
    <xf numFmtId="0" fontId="105" fillId="0" borderId="0" applyNumberFormat="0" applyFill="0" applyProtection="0"/>
    <xf numFmtId="0" fontId="103" fillId="0" borderId="0" applyNumberFormat="0" applyFill="0" applyBorder="0" applyProtection="0">
      <alignment horizontal="left"/>
    </xf>
    <xf numFmtId="0" fontId="4"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0" borderId="1" applyNumberFormat="0" applyFill="0" applyAlignment="0" applyProtection="0"/>
    <xf numFmtId="0" fontId="4"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4" fillId="16" borderId="4" applyNumberFormat="0" applyAlignment="0" applyProtection="0"/>
    <xf numFmtId="0" fontId="4" fillId="0" borderId="5" applyNumberFormat="0" applyFill="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4" borderId="0" applyNumberFormat="0" applyBorder="0" applyAlignment="0" applyProtection="0"/>
    <xf numFmtId="0" fontId="4" fillId="7" borderId="4" applyNumberFormat="0" applyAlignment="0" applyProtection="0"/>
    <xf numFmtId="0" fontId="4" fillId="3" borderId="0" applyNumberFormat="0" applyBorder="0" applyAlignment="0" applyProtection="0"/>
    <xf numFmtId="0" fontId="4" fillId="21" borderId="0" applyNumberFormat="0" applyBorder="0" applyAlignment="0" applyProtection="0"/>
    <xf numFmtId="0" fontId="4" fillId="22" borderId="6" applyNumberFormat="0" applyFont="0" applyAlignment="0" applyProtection="0"/>
    <xf numFmtId="0" fontId="4" fillId="16" borderId="7" applyNumberFormat="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8" applyNumberFormat="0" applyFill="0" applyAlignment="0" applyProtection="0"/>
    <xf numFmtId="0" fontId="4" fillId="23" borderId="9" applyNumberFormat="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76" fontId="2"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9" fontId="124" fillId="0" borderId="0" applyFont="0" applyFill="0" applyBorder="0" applyAlignment="0" applyProtection="0"/>
    <xf numFmtId="0" fontId="4" fillId="0" borderId="0"/>
  </cellStyleXfs>
  <cellXfs count="1689">
    <xf numFmtId="0" fontId="0" fillId="0" borderId="0" xfId="0"/>
    <xf numFmtId="0" fontId="0" fillId="0" borderId="0" xfId="0" applyBorder="1"/>
    <xf numFmtId="0" fontId="0" fillId="25" borderId="0" xfId="0" applyFill="1"/>
    <xf numFmtId="0" fontId="7" fillId="25" borderId="0" xfId="0" applyFont="1" applyFill="1" applyBorder="1"/>
    <xf numFmtId="0" fontId="0" fillId="25" borderId="0" xfId="0" applyFill="1" applyBorder="1"/>
    <xf numFmtId="0" fontId="9" fillId="25" borderId="0" xfId="0" applyFont="1" applyFill="1" applyBorder="1"/>
    <xf numFmtId="0" fontId="0" fillId="25" borderId="0" xfId="0" applyFill="1" applyAlignment="1">
      <alignment vertical="center"/>
    </xf>
    <xf numFmtId="0" fontId="0" fillId="0" borderId="0" xfId="0" applyAlignment="1">
      <alignment vertical="center"/>
    </xf>
    <xf numFmtId="0" fontId="12" fillId="25" borderId="0" xfId="0" applyFont="1" applyFill="1" applyBorder="1"/>
    <xf numFmtId="0" fontId="13" fillId="25" borderId="0" xfId="0" applyFont="1" applyFill="1" applyBorder="1"/>
    <xf numFmtId="0" fontId="13" fillId="25" borderId="0" xfId="0" applyFont="1" applyFill="1" applyBorder="1" applyAlignment="1">
      <alignment horizontal="center"/>
    </xf>
    <xf numFmtId="164" fontId="14" fillId="24" borderId="0" xfId="40" applyNumberFormat="1" applyFont="1" applyFill="1" applyBorder="1" applyAlignment="1">
      <alignment horizontal="center" wrapText="1"/>
    </xf>
    <xf numFmtId="0" fontId="13" fillId="24" borderId="0" xfId="40" applyFont="1" applyFill="1" applyBorder="1"/>
    <xf numFmtId="0" fontId="14" fillId="25" borderId="0" xfId="0" applyFont="1" applyFill="1" applyBorder="1"/>
    <xf numFmtId="0" fontId="0" fillId="25" borderId="0" xfId="0" applyFill="1" applyBorder="1" applyAlignment="1">
      <alignment vertical="center"/>
    </xf>
    <xf numFmtId="0" fontId="15" fillId="25" borderId="0" xfId="0" applyFont="1" applyFill="1" applyBorder="1"/>
    <xf numFmtId="0" fontId="11" fillId="25" borderId="0" xfId="0" applyFont="1" applyFill="1" applyBorder="1" applyAlignment="1">
      <alignment horizontal="left"/>
    </xf>
    <xf numFmtId="0" fontId="18" fillId="25" borderId="0" xfId="0" applyFont="1" applyFill="1" applyBorder="1" applyAlignment="1">
      <alignment horizontal="right"/>
    </xf>
    <xf numFmtId="164" fontId="20" fillId="25" borderId="0" xfId="0" applyNumberFormat="1" applyFont="1" applyFill="1" applyBorder="1" applyAlignment="1">
      <alignment horizontal="center"/>
    </xf>
    <xf numFmtId="164" fontId="14" fillId="25" borderId="0" xfId="40" applyNumberFormat="1" applyFont="1" applyFill="1" applyBorder="1" applyAlignment="1">
      <alignment horizontal="center" wrapText="1"/>
    </xf>
    <xf numFmtId="0" fontId="24" fillId="25" borderId="0" xfId="0" applyFont="1" applyFill="1" applyBorder="1" applyAlignment="1">
      <alignment horizontal="left"/>
    </xf>
    <xf numFmtId="0" fontId="18" fillId="25" borderId="0" xfId="0" applyFont="1" applyFill="1" applyBorder="1"/>
    <xf numFmtId="0" fontId="5" fillId="25" borderId="0" xfId="0" applyFont="1" applyFill="1" applyBorder="1"/>
    <xf numFmtId="0" fontId="21"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5" fillId="25" borderId="0" xfId="0" applyFont="1" applyFill="1" applyAlignment="1">
      <alignment readingOrder="1"/>
    </xf>
    <xf numFmtId="0" fontId="5" fillId="25" borderId="0" xfId="0" applyFont="1" applyFill="1" applyBorder="1" applyAlignment="1">
      <alignment readingOrder="1"/>
    </xf>
    <xf numFmtId="0" fontId="5" fillId="25" borderId="0" xfId="0" applyFont="1" applyFill="1" applyAlignment="1">
      <alignment readingOrder="2"/>
    </xf>
    <xf numFmtId="0" fontId="5" fillId="0" borderId="0" xfId="0" applyFont="1" applyAlignment="1">
      <alignment readingOrder="2"/>
    </xf>
    <xf numFmtId="0" fontId="14" fillId="25" borderId="0" xfId="0" applyFont="1" applyFill="1" applyBorder="1" applyAlignment="1">
      <alignment horizontal="center" vertical="top" readingOrder="1"/>
    </xf>
    <xf numFmtId="0" fontId="14" fillId="25" borderId="0" xfId="0" applyFont="1" applyFill="1" applyBorder="1" applyAlignment="1">
      <alignment horizontal="right" readingOrder="1"/>
    </xf>
    <xf numFmtId="0" fontId="14" fillId="25" borderId="0" xfId="0" applyFont="1" applyFill="1" applyBorder="1" applyAlignment="1">
      <alignment horizontal="justify" vertical="top" readingOrder="1"/>
    </xf>
    <xf numFmtId="0" fontId="13" fillId="25" borderId="0" xfId="0" applyFont="1" applyFill="1" applyBorder="1" applyAlignment="1">
      <alignment readingOrder="1"/>
    </xf>
    <xf numFmtId="0" fontId="13" fillId="24" borderId="0" xfId="40" applyFont="1" applyFill="1" applyBorder="1" applyAlignment="1">
      <alignment readingOrder="1"/>
    </xf>
    <xf numFmtId="0" fontId="14" fillId="25" borderId="0" xfId="0" applyFont="1" applyFill="1" applyBorder="1" applyAlignment="1">
      <alignment readingOrder="1"/>
    </xf>
    <xf numFmtId="0" fontId="13" fillId="25" borderId="0" xfId="0" applyFont="1" applyFill="1" applyBorder="1" applyAlignment="1">
      <alignment horizontal="center" readingOrder="1"/>
    </xf>
    <xf numFmtId="164" fontId="14" fillId="24" borderId="0" xfId="40" applyNumberFormat="1" applyFont="1" applyFill="1" applyBorder="1" applyAlignment="1">
      <alignment horizontal="center" readingOrder="1"/>
    </xf>
    <xf numFmtId="0" fontId="5" fillId="0" borderId="0" xfId="0" applyFont="1" applyAlignment="1">
      <alignment horizontal="right" readingOrder="2"/>
    </xf>
    <xf numFmtId="0" fontId="31" fillId="25" borderId="0" xfId="0" applyFont="1" applyFill="1" applyBorder="1"/>
    <xf numFmtId="0" fontId="13" fillId="24" borderId="0" xfId="40" applyFont="1" applyFill="1" applyBorder="1" applyAlignment="1">
      <alignment horizontal="left" indent="1"/>
    </xf>
    <xf numFmtId="0" fontId="14" fillId="25" borderId="0" xfId="0" applyFont="1" applyFill="1" applyBorder="1" applyAlignment="1">
      <alignment horizontal="center" vertical="center" readingOrder="1"/>
    </xf>
    <xf numFmtId="0" fontId="14" fillId="25" borderId="0" xfId="0" applyFont="1" applyFill="1" applyBorder="1" applyAlignment="1">
      <alignment vertical="center" readingOrder="1"/>
    </xf>
    <xf numFmtId="0" fontId="14" fillId="25" borderId="0" xfId="0" applyFont="1" applyFill="1" applyBorder="1" applyAlignment="1">
      <alignment horizontal="right" vertical="center" readingOrder="1"/>
    </xf>
    <xf numFmtId="0" fontId="32" fillId="25" borderId="0" xfId="0" applyFont="1" applyFill="1"/>
    <xf numFmtId="0" fontId="32" fillId="25" borderId="0" xfId="0" applyFont="1" applyFill="1" applyBorder="1"/>
    <xf numFmtId="0" fontId="33" fillId="25" borderId="0" xfId="0" applyFont="1" applyFill="1" applyBorder="1" applyAlignment="1">
      <alignment horizontal="left"/>
    </xf>
    <xf numFmtId="0" fontId="32" fillId="0" borderId="0" xfId="0" applyFont="1"/>
    <xf numFmtId="3" fontId="35" fillId="25" borderId="0" xfId="0" applyNumberFormat="1" applyFont="1" applyFill="1" applyBorder="1" applyAlignment="1">
      <alignment horizontal="center"/>
    </xf>
    <xf numFmtId="0" fontId="27" fillId="24" borderId="0" xfId="40" applyFont="1" applyFill="1" applyBorder="1"/>
    <xf numFmtId="0" fontId="0" fillId="0" borderId="0" xfId="0" applyFill="1"/>
    <xf numFmtId="164" fontId="0" fillId="25" borderId="0" xfId="0" applyNumberFormat="1" applyFill="1" applyBorder="1"/>
    <xf numFmtId="0" fontId="35" fillId="25" borderId="0" xfId="0" applyFont="1" applyFill="1" applyBorder="1" applyAlignment="1">
      <alignment horizontal="left"/>
    </xf>
    <xf numFmtId="3" fontId="37" fillId="25" borderId="0" xfId="0" applyNumberFormat="1" applyFont="1" applyFill="1" applyBorder="1" applyAlignment="1">
      <alignment horizontal="center"/>
    </xf>
    <xf numFmtId="3" fontId="35" fillId="25" borderId="0" xfId="0" applyNumberFormat="1" applyFont="1" applyFill="1" applyBorder="1" applyAlignment="1">
      <alignment horizontal="right"/>
    </xf>
    <xf numFmtId="0" fontId="32" fillId="25" borderId="0" xfId="0" applyFont="1" applyFill="1" applyAlignment="1">
      <alignment vertical="center"/>
    </xf>
    <xf numFmtId="0" fontId="35" fillId="25" borderId="0" xfId="0" applyFont="1" applyFill="1" applyBorder="1" applyAlignment="1">
      <alignment horizontal="left" vertical="center"/>
    </xf>
    <xf numFmtId="0" fontId="33" fillId="25" borderId="0" xfId="0" applyFont="1" applyFill="1" applyBorder="1" applyAlignment="1">
      <alignment horizontal="left" vertical="center"/>
    </xf>
    <xf numFmtId="3" fontId="35" fillId="25" borderId="0" xfId="0" applyNumberFormat="1" applyFont="1" applyFill="1" applyBorder="1" applyAlignment="1">
      <alignment horizontal="right" vertical="center"/>
    </xf>
    <xf numFmtId="0" fontId="32" fillId="0" borderId="0" xfId="0" applyFont="1" applyAlignment="1">
      <alignment vertical="center"/>
    </xf>
    <xf numFmtId="3" fontId="14" fillId="25" borderId="0" xfId="0" applyNumberFormat="1" applyFont="1" applyFill="1" applyBorder="1" applyAlignment="1">
      <alignment horizontal="right"/>
    </xf>
    <xf numFmtId="0" fontId="34" fillId="25" borderId="0" xfId="0" applyFont="1" applyFill="1" applyBorder="1"/>
    <xf numFmtId="0" fontId="29" fillId="25" borderId="0" xfId="0" applyFont="1" applyFill="1"/>
    <xf numFmtId="0" fontId="29" fillId="25" borderId="0" xfId="0" applyFont="1" applyFill="1" applyBorder="1"/>
    <xf numFmtId="0" fontId="29" fillId="0" borderId="0" xfId="0" applyFont="1"/>
    <xf numFmtId="3" fontId="18" fillId="25" borderId="0" xfId="0" applyNumberFormat="1" applyFont="1" applyFill="1"/>
    <xf numFmtId="0" fontId="31" fillId="24" borderId="0" xfId="40" applyFont="1" applyFill="1" applyBorder="1" applyAlignment="1">
      <alignment horizontal="left" vertical="center" indent="1"/>
    </xf>
    <xf numFmtId="3" fontId="18" fillId="25" borderId="0" xfId="0" applyNumberFormat="1" applyFont="1" applyFill="1" applyBorder="1" applyAlignment="1">
      <alignment horizontal="right"/>
    </xf>
    <xf numFmtId="0" fontId="15" fillId="25" borderId="0" xfId="0" applyFont="1" applyFill="1" applyBorder="1" applyAlignment="1">
      <alignment vertical="center"/>
    </xf>
    <xf numFmtId="0" fontId="36" fillId="25" borderId="0" xfId="0" applyFont="1" applyFill="1" applyBorder="1" applyAlignment="1">
      <alignment horizontal="justify" vertical="center" readingOrder="1"/>
    </xf>
    <xf numFmtId="0" fontId="34" fillId="25" borderId="0" xfId="0" applyFont="1" applyFill="1" applyBorder="1" applyAlignment="1">
      <alignment vertical="center"/>
    </xf>
    <xf numFmtId="3" fontId="14" fillId="25" borderId="0" xfId="0" applyNumberFormat="1" applyFont="1" applyFill="1" applyBorder="1"/>
    <xf numFmtId="3" fontId="18" fillId="25" borderId="0" xfId="0" applyNumberFormat="1" applyFont="1" applyFill="1" applyBorder="1"/>
    <xf numFmtId="3" fontId="5" fillId="25" borderId="0" xfId="0" applyNumberFormat="1" applyFont="1" applyFill="1" applyBorder="1"/>
    <xf numFmtId="0" fontId="17" fillId="25" borderId="0" xfId="0" applyFont="1" applyFill="1" applyBorder="1" applyAlignment="1">
      <alignment vertical="center"/>
    </xf>
    <xf numFmtId="0" fontId="6" fillId="25" borderId="0" xfId="0" applyFont="1" applyFill="1" applyBorder="1" applyAlignment="1">
      <alignment vertical="center"/>
    </xf>
    <xf numFmtId="0" fontId="32" fillId="25" borderId="0" xfId="0" applyFont="1" applyFill="1" applyBorder="1" applyAlignment="1">
      <alignment vertical="center"/>
    </xf>
    <xf numFmtId="164" fontId="14" fillId="26" borderId="0" xfId="40" applyNumberFormat="1" applyFont="1" applyFill="1" applyBorder="1" applyAlignment="1">
      <alignment horizontal="center" wrapText="1"/>
    </xf>
    <xf numFmtId="1" fontId="13" fillId="24" borderId="0" xfId="40" applyNumberFormat="1" applyFont="1" applyFill="1" applyBorder="1" applyAlignment="1">
      <alignment horizontal="center" wrapText="1"/>
    </xf>
    <xf numFmtId="1" fontId="13" fillId="24" borderId="12" xfId="40" applyNumberFormat="1" applyFont="1" applyFill="1" applyBorder="1" applyAlignment="1">
      <alignment horizontal="center" wrapText="1"/>
    </xf>
    <xf numFmtId="0" fontId="31" fillId="24" borderId="0" xfId="40" applyFont="1" applyFill="1" applyBorder="1"/>
    <xf numFmtId="167" fontId="14" fillId="24" borderId="0" xfId="40" applyNumberFormat="1" applyFont="1" applyFill="1" applyBorder="1" applyAlignment="1">
      <alignment horizontal="center" wrapText="1"/>
    </xf>
    <xf numFmtId="164" fontId="18" fillId="27" borderId="0" xfId="40" applyNumberFormat="1" applyFont="1" applyFill="1" applyBorder="1" applyAlignment="1">
      <alignment horizontal="center" wrapText="1"/>
    </xf>
    <xf numFmtId="3" fontId="13" fillId="27" borderId="0" xfId="40" applyNumberFormat="1" applyFont="1" applyFill="1" applyBorder="1" applyAlignment="1">
      <alignment horizontal="right" wrapText="1"/>
    </xf>
    <xf numFmtId="3" fontId="14" fillId="27" borderId="0" xfId="40" applyNumberFormat="1" applyFont="1" applyFill="1" applyBorder="1" applyAlignment="1">
      <alignment horizontal="right" wrapText="1"/>
    </xf>
    <xf numFmtId="3" fontId="13" fillId="24" borderId="0" xfId="40" applyNumberFormat="1" applyFont="1" applyFill="1" applyBorder="1" applyAlignment="1">
      <alignment horizontal="right" wrapText="1"/>
    </xf>
    <xf numFmtId="0" fontId="31" fillId="24" borderId="0" xfId="40" applyFont="1" applyFill="1" applyBorder="1" applyAlignment="1">
      <alignment wrapText="1"/>
    </xf>
    <xf numFmtId="0" fontId="18" fillId="24" borderId="0" xfId="40" applyFont="1" applyFill="1" applyBorder="1"/>
    <xf numFmtId="0" fontId="13" fillId="24" borderId="0" xfId="40" applyFont="1" applyFill="1" applyBorder="1" applyAlignment="1">
      <alignment horizontal="left" vertical="center" indent="1"/>
    </xf>
    <xf numFmtId="3" fontId="14" fillId="26" borderId="0" xfId="40" applyNumberFormat="1" applyFont="1" applyFill="1" applyBorder="1" applyAlignment="1">
      <alignment horizontal="right" wrapText="1"/>
    </xf>
    <xf numFmtId="0" fontId="18" fillId="27" borderId="0" xfId="40" applyFont="1" applyFill="1" applyBorder="1"/>
    <xf numFmtId="0" fontId="44" fillId="24" borderId="0" xfId="40" applyFont="1" applyFill="1" applyBorder="1" applyAlignment="1">
      <alignment wrapText="1"/>
    </xf>
    <xf numFmtId="0" fontId="58" fillId="25" borderId="0" xfId="0" applyFont="1" applyFill="1"/>
    <xf numFmtId="0" fontId="0" fillId="0" borderId="0" xfId="0"/>
    <xf numFmtId="0" fontId="14" fillId="24" borderId="0" xfId="40" applyFont="1" applyFill="1" applyBorder="1" applyAlignment="1">
      <alignment horizontal="left"/>
    </xf>
    <xf numFmtId="0" fontId="18" fillId="24" borderId="0" xfId="40" applyFont="1" applyFill="1" applyBorder="1" applyAlignment="1">
      <alignment horizontal="left" indent="1"/>
    </xf>
    <xf numFmtId="0" fontId="13"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2" fillId="25" borderId="0" xfId="51" applyFont="1" applyFill="1" applyBorder="1"/>
    <xf numFmtId="49" fontId="13" fillId="25" borderId="12" xfId="51" applyNumberFormat="1" applyFont="1" applyFill="1" applyBorder="1" applyAlignment="1">
      <alignment horizontal="center" vertical="center" wrapText="1"/>
    </xf>
    <xf numFmtId="49" fontId="0" fillId="25" borderId="0" xfId="51" applyNumberFormat="1" applyFont="1" applyFill="1"/>
    <xf numFmtId="0" fontId="13" fillId="24" borderId="0" xfId="61" applyFont="1" applyFill="1" applyBorder="1" applyAlignment="1">
      <alignment horizontal="left" indent="1"/>
    </xf>
    <xf numFmtId="0" fontId="15" fillId="26" borderId="0" xfId="51" applyFont="1" applyFill="1"/>
    <xf numFmtId="0" fontId="14" fillId="24" borderId="0" xfId="61" applyFont="1" applyFill="1" applyBorder="1" applyAlignment="1">
      <alignment horizontal="left" indent="1"/>
    </xf>
    <xf numFmtId="4" fontId="14" fillId="27" borderId="0" xfId="61" applyNumberFormat="1" applyFont="1" applyFill="1" applyBorder="1" applyAlignment="1">
      <alignment horizontal="right" wrapText="1" indent="4"/>
    </xf>
    <xf numFmtId="0" fontId="15" fillId="0" borderId="0" xfId="51" applyFont="1"/>
    <xf numFmtId="0" fontId="26" fillId="26" borderId="0" xfId="51" applyFont="1" applyFill="1"/>
    <xf numFmtId="0" fontId="26" fillId="0" borderId="0" xfId="51" applyFont="1"/>
    <xf numFmtId="0" fontId="45" fillId="26" borderId="0" xfId="51" applyFont="1" applyFill="1" applyAlignment="1">
      <alignment horizontal="center"/>
    </xf>
    <xf numFmtId="0" fontId="45" fillId="0" borderId="0" xfId="51" applyFont="1" applyAlignment="1">
      <alignment horizontal="center"/>
    </xf>
    <xf numFmtId="0" fontId="4" fillId="26" borderId="0" xfId="51" applyFont="1" applyFill="1"/>
    <xf numFmtId="0" fontId="4" fillId="0" borderId="0" xfId="51" applyFont="1"/>
    <xf numFmtId="0" fontId="43" fillId="26" borderId="0" xfId="51" applyFont="1" applyFill="1"/>
    <xf numFmtId="0" fontId="43" fillId="0" borderId="0" xfId="51" applyFont="1"/>
    <xf numFmtId="0" fontId="66" fillId="26" borderId="0" xfId="51" applyFont="1" applyFill="1"/>
    <xf numFmtId="0" fontId="66" fillId="0" borderId="0" xfId="51" applyFont="1"/>
    <xf numFmtId="0" fontId="58" fillId="26" borderId="0" xfId="51" applyFont="1" applyFill="1"/>
    <xf numFmtId="0" fontId="58" fillId="25" borderId="0" xfId="51" applyFont="1" applyFill="1"/>
    <xf numFmtId="0" fontId="58" fillId="0" borderId="0" xfId="51" applyFont="1"/>
    <xf numFmtId="0" fontId="4" fillId="24" borderId="0" xfId="61" applyFont="1" applyFill="1" applyBorder="1" applyAlignment="1">
      <alignment horizontal="left" indent="1"/>
    </xf>
    <xf numFmtId="0" fontId="18" fillId="24" borderId="0" xfId="61" applyFont="1" applyFill="1" applyBorder="1" applyAlignment="1">
      <alignment horizontal="left" indent="1"/>
    </xf>
    <xf numFmtId="1" fontId="18" fillId="24" borderId="0" xfId="61" applyNumberFormat="1" applyFont="1" applyFill="1" applyBorder="1" applyAlignment="1">
      <alignment horizontal="center" wrapText="1"/>
    </xf>
    <xf numFmtId="165" fontId="18" fillId="24" borderId="0" xfId="61" applyNumberFormat="1" applyFont="1" applyFill="1" applyBorder="1" applyAlignment="1">
      <alignment horizontal="center" wrapText="1"/>
    </xf>
    <xf numFmtId="0" fontId="11" fillId="25" borderId="0" xfId="51" applyFont="1" applyFill="1"/>
    <xf numFmtId="0" fontId="11" fillId="0" borderId="0" xfId="51" applyFont="1"/>
    <xf numFmtId="0" fontId="36" fillId="24" borderId="0" xfId="61" applyFont="1" applyFill="1" applyBorder="1"/>
    <xf numFmtId="0" fontId="13" fillId="24" borderId="0" xfId="61" applyFont="1" applyFill="1" applyBorder="1"/>
    <xf numFmtId="0" fontId="4" fillId="25" borderId="0" xfId="62" applyFill="1"/>
    <xf numFmtId="0" fontId="4" fillId="0" borderId="0" xfId="62"/>
    <xf numFmtId="0" fontId="4" fillId="25" borderId="0" xfId="62" applyFill="1" applyBorder="1"/>
    <xf numFmtId="0" fontId="15" fillId="25" borderId="0" xfId="62" applyFont="1" applyFill="1" applyBorder="1"/>
    <xf numFmtId="0" fontId="4" fillId="25" borderId="0" xfId="62" applyFill="1" applyAlignment="1">
      <alignment vertical="center"/>
    </xf>
    <xf numFmtId="0" fontId="4" fillId="25" borderId="0" xfId="62" applyFill="1" applyBorder="1" applyAlignment="1">
      <alignment vertical="center"/>
    </xf>
    <xf numFmtId="0" fontId="4" fillId="0" borderId="0" xfId="62" applyAlignment="1">
      <alignment vertical="center"/>
    </xf>
    <xf numFmtId="0" fontId="14" fillId="25" borderId="0" xfId="62" applyFont="1" applyFill="1" applyBorder="1" applyAlignment="1">
      <alignment vertical="center"/>
    </xf>
    <xf numFmtId="0" fontId="12" fillId="25" borderId="0" xfId="62" applyFont="1" applyFill="1" applyBorder="1"/>
    <xf numFmtId="0" fontId="7" fillId="25" borderId="0" xfId="62" applyFont="1" applyFill="1" applyBorder="1"/>
    <xf numFmtId="0" fontId="14" fillId="25" borderId="0" xfId="62" applyFont="1" applyFill="1" applyBorder="1"/>
    <xf numFmtId="0" fontId="15" fillId="25" borderId="0" xfId="62" applyFont="1" applyFill="1"/>
    <xf numFmtId="0" fontId="15" fillId="0" borderId="0" xfId="62" applyFont="1"/>
    <xf numFmtId="167" fontId="14" fillId="25" borderId="0" xfId="62" applyNumberFormat="1" applyFont="1" applyFill="1" applyBorder="1" applyAlignment="1">
      <alignment horizontal="center"/>
    </xf>
    <xf numFmtId="167" fontId="14" fillId="25" borderId="0" xfId="62" applyNumberFormat="1" applyFont="1" applyFill="1" applyBorder="1" applyAlignment="1">
      <alignment horizontal="right" indent="2"/>
    </xf>
    <xf numFmtId="0" fontId="42" fillId="25" borderId="0" xfId="62" applyFont="1" applyFill="1" applyBorder="1" applyAlignment="1">
      <alignment horizontal="left" vertical="center"/>
    </xf>
    <xf numFmtId="0" fontId="5" fillId="25" borderId="0" xfId="62" applyFont="1" applyFill="1" applyBorder="1"/>
    <xf numFmtId="164" fontId="18" fillId="25" borderId="0" xfId="40" applyNumberFormat="1" applyFont="1" applyFill="1" applyBorder="1" applyAlignment="1">
      <alignment horizontal="right" wrapText="1"/>
    </xf>
    <xf numFmtId="3" fontId="18" fillId="25" borderId="0" xfId="40" applyNumberFormat="1" applyFont="1" applyFill="1" applyBorder="1" applyAlignment="1">
      <alignment horizontal="right" wrapText="1"/>
    </xf>
    <xf numFmtId="167" fontId="54" fillId="24" borderId="0" xfId="40" applyNumberFormat="1" applyFont="1" applyFill="1" applyBorder="1" applyAlignment="1">
      <alignment horizontal="center" wrapText="1"/>
    </xf>
    <xf numFmtId="164" fontId="13" fillId="24" borderId="0" xfId="40" applyNumberFormat="1" applyFont="1" applyFill="1" applyBorder="1" applyAlignment="1">
      <alignment horizontal="right" wrapText="1" indent="2"/>
    </xf>
    <xf numFmtId="0" fontId="18" fillId="24" borderId="0" xfId="40" applyFont="1" applyFill="1" applyBorder="1" applyAlignment="1">
      <alignment vertical="top" wrapText="1"/>
    </xf>
    <xf numFmtId="0" fontId="18" fillId="0" borderId="0" xfId="40" applyFont="1" applyFill="1" applyBorder="1" applyAlignment="1">
      <alignment vertical="top" wrapText="1"/>
    </xf>
    <xf numFmtId="0" fontId="47" fillId="25" borderId="0" xfId="62" applyFont="1" applyFill="1"/>
    <xf numFmtId="0" fontId="47" fillId="25" borderId="0" xfId="62" applyFont="1" applyFill="1" applyBorder="1"/>
    <xf numFmtId="0" fontId="47" fillId="0" borderId="0" xfId="62" applyFont="1"/>
    <xf numFmtId="0" fontId="4" fillId="25" borderId="0" xfId="62" applyFill="1" applyBorder="1" applyAlignment="1"/>
    <xf numFmtId="164" fontId="18" fillId="26" borderId="0" xfId="40" applyNumberFormat="1" applyFont="1" applyFill="1" applyBorder="1" applyAlignment="1">
      <alignment horizontal="right" wrapText="1"/>
    </xf>
    <xf numFmtId="0" fontId="58" fillId="25" borderId="0" xfId="62" applyFont="1" applyFill="1"/>
    <xf numFmtId="0" fontId="58" fillId="25" borderId="0" xfId="62" applyFont="1" applyFill="1" applyBorder="1" applyAlignment="1">
      <alignment vertical="center"/>
    </xf>
    <xf numFmtId="3" fontId="13" fillId="25" borderId="0" xfId="62" applyNumberFormat="1" applyFont="1" applyFill="1" applyBorder="1" applyAlignment="1">
      <alignment horizontal="right" indent="2"/>
    </xf>
    <xf numFmtId="3" fontId="14" fillId="25" borderId="0" xfId="62" applyNumberFormat="1" applyFont="1" applyFill="1" applyBorder="1" applyAlignment="1">
      <alignment horizontal="right" indent="2"/>
    </xf>
    <xf numFmtId="0" fontId="58" fillId="0" borderId="0" xfId="62" applyFont="1" applyAlignment="1"/>
    <xf numFmtId="0" fontId="58" fillId="25" borderId="0" xfId="62" applyFont="1" applyFill="1" applyAlignment="1"/>
    <xf numFmtId="0" fontId="58" fillId="25" borderId="0" xfId="62" applyFont="1" applyFill="1" applyBorder="1" applyAlignment="1"/>
    <xf numFmtId="3" fontId="20" fillId="25" borderId="0" xfId="62" applyNumberFormat="1" applyFont="1" applyFill="1" applyBorder="1" applyAlignment="1">
      <alignment horizontal="right"/>
    </xf>
    <xf numFmtId="0" fontId="58" fillId="0" borderId="0" xfId="62" applyFont="1"/>
    <xf numFmtId="0" fontId="58" fillId="25" borderId="0" xfId="62" applyFont="1" applyFill="1" applyBorder="1"/>
    <xf numFmtId="0" fontId="14" fillId="25" borderId="0" xfId="0" applyNumberFormat="1" applyFont="1" applyFill="1" applyBorder="1" applyAlignment="1"/>
    <xf numFmtId="0" fontId="14" fillId="25" borderId="0" xfId="62" applyFont="1" applyFill="1" applyBorder="1" applyAlignment="1">
      <alignment horizontal="right"/>
    </xf>
    <xf numFmtId="0" fontId="11" fillId="25" borderId="0" xfId="63" applyFont="1" applyFill="1" applyBorder="1" applyAlignment="1">
      <alignment horizontal="left"/>
    </xf>
    <xf numFmtId="0" fontId="13" fillId="24" borderId="0" xfId="40" applyFont="1" applyFill="1" applyBorder="1"/>
    <xf numFmtId="0" fontId="4" fillId="25" borderId="0" xfId="63" applyFill="1" applyAlignment="1"/>
    <xf numFmtId="0" fontId="4" fillId="0" borderId="0" xfId="63" applyAlignment="1"/>
    <xf numFmtId="0" fontId="4" fillId="25" borderId="0" xfId="63" applyFill="1" applyBorder="1" applyAlignment="1"/>
    <xf numFmtId="0" fontId="4" fillId="25" borderId="0" xfId="63" applyFill="1" applyBorder="1"/>
    <xf numFmtId="3" fontId="18" fillId="26" borderId="0" xfId="40" applyNumberFormat="1" applyFont="1" applyFill="1" applyBorder="1" applyAlignment="1">
      <alignment horizontal="right" wrapText="1"/>
    </xf>
    <xf numFmtId="167" fontId="18" fillId="26" borderId="0" xfId="40" applyNumberFormat="1" applyFont="1" applyFill="1" applyBorder="1" applyAlignment="1">
      <alignment horizontal="right" wrapText="1"/>
    </xf>
    <xf numFmtId="0" fontId="14" fillId="25" borderId="0" xfId="0" applyFont="1" applyFill="1" applyBorder="1" applyAlignment="1"/>
    <xf numFmtId="0" fontId="11" fillId="25" borderId="0" xfId="62" applyFont="1" applyFill="1" applyBorder="1" applyAlignment="1">
      <alignment horizontal="right"/>
    </xf>
    <xf numFmtId="164" fontId="53" fillId="27" borderId="0" xfId="40" applyNumberFormat="1" applyFont="1" applyFill="1" applyBorder="1" applyAlignment="1">
      <alignment horizontal="center" wrapText="1"/>
    </xf>
    <xf numFmtId="165" fontId="48" fillId="26" borderId="0" xfId="40" applyNumberFormat="1" applyFont="1" applyFill="1" applyBorder="1" applyAlignment="1">
      <alignment horizontal="center" wrapText="1"/>
    </xf>
    <xf numFmtId="165" fontId="14" fillId="26" borderId="0" xfId="40" applyNumberFormat="1" applyFont="1" applyFill="1" applyBorder="1" applyAlignment="1">
      <alignment horizontal="center" wrapText="1"/>
    </xf>
    <xf numFmtId="165" fontId="14" fillId="27" borderId="0" xfId="40" applyNumberFormat="1" applyFont="1" applyFill="1" applyBorder="1" applyAlignment="1">
      <alignment horizontal="center" wrapText="1"/>
    </xf>
    <xf numFmtId="1" fontId="14" fillId="25" borderId="0" xfId="62" applyNumberFormat="1" applyFont="1" applyFill="1" applyBorder="1" applyAlignment="1">
      <alignment horizontal="center"/>
    </xf>
    <xf numFmtId="0" fontId="18" fillId="24" borderId="0" xfId="40" applyFont="1" applyFill="1" applyBorder="1" applyAlignment="1">
      <alignment vertical="center"/>
    </xf>
    <xf numFmtId="0" fontId="31" fillId="25" borderId="0" xfId="62" applyFont="1" applyFill="1" applyBorder="1" applyAlignment="1">
      <alignment vertical="center"/>
    </xf>
    <xf numFmtId="0" fontId="55" fillId="25" borderId="0" xfId="62" applyFont="1" applyFill="1" applyBorder="1"/>
    <xf numFmtId="0" fontId="13" fillId="24" borderId="0" xfId="40" applyFont="1" applyFill="1" applyBorder="1" applyAlignment="1"/>
    <xf numFmtId="3" fontId="54" fillId="25" borderId="0" xfId="62" applyNumberFormat="1" applyFont="1" applyFill="1" applyBorder="1" applyAlignment="1">
      <alignment horizontal="right"/>
    </xf>
    <xf numFmtId="0" fontId="51" fillId="25" borderId="0" xfId="62" applyFont="1" applyFill="1" applyBorder="1"/>
    <xf numFmtId="0" fontId="55" fillId="25" borderId="0" xfId="62" applyFont="1" applyFill="1" applyBorder="1" applyAlignment="1">
      <alignment vertical="center"/>
    </xf>
    <xf numFmtId="0" fontId="13" fillId="24" borderId="0" xfId="40" applyFont="1" applyFill="1" applyBorder="1" applyAlignment="1">
      <alignment horizontal="center" vertical="center"/>
    </xf>
    <xf numFmtId="2" fontId="14" fillId="24" borderId="0" xfId="40" applyNumberFormat="1" applyFont="1" applyFill="1" applyBorder="1" applyAlignment="1">
      <alignment horizontal="center" wrapText="1"/>
    </xf>
    <xf numFmtId="165" fontId="20" fillId="24" borderId="0" xfId="58" applyNumberFormat="1" applyFont="1" applyFill="1" applyBorder="1" applyAlignment="1">
      <alignment horizontal="center" wrapText="1"/>
    </xf>
    <xf numFmtId="49" fontId="18" fillId="24" borderId="0" xfId="40" applyNumberFormat="1" applyFont="1" applyFill="1" applyBorder="1" applyAlignment="1">
      <alignment horizontal="center" vertical="center" wrapText="1"/>
    </xf>
    <xf numFmtId="3" fontId="18" fillId="24" borderId="0" xfId="40" applyNumberFormat="1" applyFont="1" applyFill="1" applyBorder="1" applyAlignment="1">
      <alignment horizontal="center" wrapText="1"/>
    </xf>
    <xf numFmtId="49" fontId="4" fillId="25" borderId="0" xfId="62" applyNumberFormat="1" applyFill="1" applyBorder="1" applyAlignment="1">
      <alignment vertical="center"/>
    </xf>
    <xf numFmtId="49" fontId="14" fillId="25" borderId="0" xfId="62" applyNumberFormat="1" applyFont="1" applyFill="1" applyBorder="1" applyAlignment="1">
      <alignment vertical="center"/>
    </xf>
    <xf numFmtId="165" fontId="20" fillId="24" borderId="0" xfId="40" applyNumberFormat="1" applyFont="1" applyFill="1" applyBorder="1" applyAlignment="1">
      <alignment horizontal="center" vertical="center" wrapText="1"/>
    </xf>
    <xf numFmtId="165" fontId="14" fillId="27" borderId="0" xfId="40" applyNumberFormat="1" applyFont="1" applyFill="1" applyBorder="1" applyAlignment="1">
      <alignment horizontal="left" wrapText="1"/>
    </xf>
    <xf numFmtId="0" fontId="13" fillId="24" borderId="0" xfId="40" applyFont="1" applyFill="1" applyBorder="1" applyAlignment="1">
      <alignment horizontal="left"/>
    </xf>
    <xf numFmtId="0" fontId="14" fillId="25" borderId="0" xfId="63" applyFont="1" applyFill="1" applyBorder="1" applyAlignment="1">
      <alignment horizontal="center" vertical="center" wrapText="1"/>
    </xf>
    <xf numFmtId="0" fontId="14" fillId="0" borderId="0" xfId="63" applyFont="1" applyBorder="1" applyAlignment="1">
      <alignment horizontal="center" vertical="center" wrapText="1"/>
    </xf>
    <xf numFmtId="0" fontId="4" fillId="28" borderId="0" xfId="63" applyFont="1" applyFill="1" applyBorder="1" applyAlignment="1">
      <alignment horizontal="center"/>
    </xf>
    <xf numFmtId="0" fontId="4" fillId="25" borderId="0" xfId="63" applyFont="1" applyFill="1" applyBorder="1"/>
    <xf numFmtId="0" fontId="19" fillId="25" borderId="0" xfId="0" applyFont="1" applyFill="1" applyBorder="1" applyAlignment="1"/>
    <xf numFmtId="164" fontId="24" fillId="24" borderId="0" xfId="40" applyNumberFormat="1" applyFont="1" applyFill="1" applyBorder="1" applyAlignment="1">
      <alignment wrapText="1"/>
    </xf>
    <xf numFmtId="164" fontId="19" fillId="24" borderId="0" xfId="40" applyNumberFormat="1" applyFont="1" applyFill="1" applyBorder="1" applyAlignment="1">
      <alignment wrapText="1"/>
    </xf>
    <xf numFmtId="0" fontId="13" fillId="25" borderId="0" xfId="0" applyFont="1" applyFill="1" applyBorder="1" applyAlignment="1">
      <alignment horizontal="justify" vertical="center" readingOrder="1"/>
    </xf>
    <xf numFmtId="0" fontId="14" fillId="25" borderId="0" xfId="0" applyFont="1" applyFill="1" applyBorder="1" applyAlignment="1">
      <alignment horizontal="justify" vertical="center" readingOrder="1"/>
    </xf>
    <xf numFmtId="0" fontId="11"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16" fillId="30" borderId="20" xfId="0" applyFont="1" applyFill="1" applyBorder="1" applyAlignment="1">
      <alignment horizontal="center" vertical="center"/>
    </xf>
    <xf numFmtId="0" fontId="13" fillId="25" borderId="18" xfId="0" applyFont="1" applyFill="1" applyBorder="1" applyAlignment="1">
      <alignment horizontal="right"/>
    </xf>
    <xf numFmtId="0" fontId="72" fillId="24" borderId="0" xfId="40" applyFont="1" applyFill="1" applyBorder="1"/>
    <xf numFmtId="0" fontId="11" fillId="25" borderId="23" xfId="0" applyFont="1" applyFill="1" applyBorder="1" applyAlignment="1">
      <alignment horizontal="left"/>
    </xf>
    <xf numFmtId="0" fontId="11"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58" fillId="25" borderId="20" xfId="0" applyFont="1" applyFill="1" applyBorder="1"/>
    <xf numFmtId="0" fontId="73" fillId="25" borderId="0" xfId="62" applyFont="1" applyFill="1" applyBorder="1"/>
    <xf numFmtId="0" fontId="43" fillId="25" borderId="0" xfId="62" applyFont="1" applyFill="1" applyBorder="1" applyAlignment="1">
      <alignment horizontal="left"/>
    </xf>
    <xf numFmtId="0" fontId="4" fillId="25" borderId="18" xfId="62" applyFill="1" applyBorder="1"/>
    <xf numFmtId="0" fontId="4" fillId="25" borderId="22" xfId="62" applyFill="1" applyBorder="1"/>
    <xf numFmtId="0" fontId="4" fillId="25" borderId="21" xfId="62" applyFill="1" applyBorder="1"/>
    <xf numFmtId="0" fontId="4" fillId="25" borderId="19" xfId="62" applyFill="1" applyBorder="1"/>
    <xf numFmtId="0" fontId="15" fillId="0" borderId="0" xfId="62" applyFont="1" applyBorder="1"/>
    <xf numFmtId="0" fontId="58" fillId="0" borderId="0" xfId="62" applyFont="1" applyBorder="1" applyAlignment="1"/>
    <xf numFmtId="0" fontId="4" fillId="25" borderId="19" xfId="62" applyFill="1" applyBorder="1" applyAlignment="1"/>
    <xf numFmtId="0" fontId="26" fillId="25" borderId="0" xfId="62" applyFont="1" applyFill="1" applyBorder="1"/>
    <xf numFmtId="0" fontId="13" fillId="25" borderId="18" xfId="63" applyFont="1" applyFill="1" applyBorder="1" applyAlignment="1">
      <alignment horizontal="left"/>
    </xf>
    <xf numFmtId="0" fontId="8" fillId="25" borderId="21" xfId="63" applyFont="1" applyFill="1" applyBorder="1"/>
    <xf numFmtId="0" fontId="8" fillId="25" borderId="19" xfId="63" applyFont="1" applyFill="1" applyBorder="1"/>
    <xf numFmtId="0" fontId="4" fillId="25" borderId="18" xfId="62" applyFill="1" applyBorder="1" applyAlignment="1">
      <alignment horizontal="left"/>
    </xf>
    <xf numFmtId="0" fontId="11" fillId="25" borderId="23" xfId="62" applyFont="1" applyFill="1" applyBorder="1" applyAlignment="1">
      <alignment horizontal="left"/>
    </xf>
    <xf numFmtId="0" fontId="4" fillId="25" borderId="20" xfId="62" applyFill="1" applyBorder="1"/>
    <xf numFmtId="0" fontId="4" fillId="25" borderId="20" xfId="62" applyFill="1" applyBorder="1" applyAlignment="1">
      <alignment vertical="center"/>
    </xf>
    <xf numFmtId="49" fontId="4" fillId="25" borderId="20" xfId="62" applyNumberFormat="1" applyFill="1" applyBorder="1" applyAlignment="1">
      <alignment vertical="center"/>
    </xf>
    <xf numFmtId="0" fontId="15" fillId="25" borderId="20" xfId="62" applyFont="1" applyFill="1" applyBorder="1"/>
    <xf numFmtId="0" fontId="16" fillId="31" borderId="20" xfId="62" applyFont="1" applyFill="1" applyBorder="1" applyAlignment="1">
      <alignment horizontal="center" vertical="center"/>
    </xf>
    <xf numFmtId="0" fontId="86" fillId="25" borderId="0" xfId="62" applyFont="1" applyFill="1" applyBorder="1" applyAlignment="1">
      <alignment horizontal="left" vertical="center"/>
    </xf>
    <xf numFmtId="0" fontId="72" fillId="24" borderId="0" xfId="40" applyFont="1" applyFill="1" applyBorder="1" applyAlignment="1">
      <alignment horizontal="left" indent="1"/>
    </xf>
    <xf numFmtId="0" fontId="74" fillId="25" borderId="0" xfId="62" applyFont="1" applyFill="1" applyBorder="1"/>
    <xf numFmtId="3" fontId="84" fillId="25" borderId="0" xfId="62" applyNumberFormat="1" applyFont="1" applyFill="1" applyBorder="1" applyAlignment="1">
      <alignment horizontal="right"/>
    </xf>
    <xf numFmtId="167" fontId="75" fillId="25" borderId="0" xfId="62" applyNumberFormat="1" applyFont="1" applyFill="1" applyBorder="1" applyAlignment="1">
      <alignment horizontal="center"/>
    </xf>
    <xf numFmtId="167" fontId="75" fillId="25" borderId="0" xfId="62" applyNumberFormat="1" applyFont="1" applyFill="1" applyBorder="1" applyAlignment="1">
      <alignment horizontal="right" indent="2"/>
    </xf>
    <xf numFmtId="167" fontId="72" fillId="24" borderId="0" xfId="40" applyNumberFormat="1" applyFont="1" applyFill="1" applyBorder="1" applyAlignment="1">
      <alignment horizontal="center" wrapText="1"/>
    </xf>
    <xf numFmtId="0" fontId="75" fillId="25" borderId="0" xfId="62" applyFont="1" applyFill="1" applyBorder="1"/>
    <xf numFmtId="165" fontId="72" fillId="24" borderId="0" xfId="58" applyNumberFormat="1" applyFont="1" applyFill="1" applyBorder="1" applyAlignment="1">
      <alignment horizontal="center" wrapText="1"/>
    </xf>
    <xf numFmtId="167" fontId="75" fillId="24" borderId="0" xfId="40" applyNumberFormat="1" applyFont="1" applyFill="1" applyBorder="1" applyAlignment="1">
      <alignment horizontal="center" wrapText="1"/>
    </xf>
    <xf numFmtId="0" fontId="43" fillId="26" borderId="31" xfId="62" applyFont="1" applyFill="1" applyBorder="1" applyAlignment="1">
      <alignment vertical="center"/>
    </xf>
    <xf numFmtId="0" fontId="4" fillId="26" borderId="32" xfId="62" applyFont="1" applyFill="1" applyBorder="1" applyAlignment="1">
      <alignment vertical="center"/>
    </xf>
    <xf numFmtId="0" fontId="4" fillId="26" borderId="33" xfId="62" applyFont="1" applyFill="1" applyBorder="1" applyAlignment="1">
      <alignment vertical="center"/>
    </xf>
    <xf numFmtId="0" fontId="73" fillId="25" borderId="0" xfId="62" applyFont="1" applyFill="1" applyBorder="1" applyAlignment="1">
      <alignment vertical="center"/>
    </xf>
    <xf numFmtId="0" fontId="43" fillId="26" borderId="32" xfId="62" applyFont="1" applyFill="1" applyBorder="1" applyAlignment="1">
      <alignment vertical="center"/>
    </xf>
    <xf numFmtId="0" fontId="43" fillId="26" borderId="33" xfId="62" applyFont="1" applyFill="1" applyBorder="1" applyAlignment="1">
      <alignment vertical="center"/>
    </xf>
    <xf numFmtId="0" fontId="16" fillId="31" borderId="19" xfId="62" applyFont="1" applyFill="1" applyBorder="1" applyAlignment="1">
      <alignment horizontal="center" vertical="center"/>
    </xf>
    <xf numFmtId="0" fontId="0" fillId="0" borderId="18" xfId="0" applyBorder="1"/>
    <xf numFmtId="0" fontId="4" fillId="32" borderId="0" xfId="62" applyFill="1"/>
    <xf numFmtId="0" fontId="11" fillId="32" borderId="0" xfId="62" applyFont="1" applyFill="1" applyBorder="1" applyAlignment="1"/>
    <xf numFmtId="0" fontId="12" fillId="32" borderId="0" xfId="62" applyFont="1" applyFill="1" applyBorder="1" applyAlignment="1">
      <alignment horizontal="justify" vertical="top" wrapText="1"/>
    </xf>
    <xf numFmtId="0" fontId="4" fillId="32" borderId="0" xfId="62" applyFill="1" applyBorder="1"/>
    <xf numFmtId="0" fontId="91" fillId="32" borderId="0" xfId="62" applyFont="1" applyFill="1" applyBorder="1" applyAlignment="1">
      <alignment horizontal="right"/>
    </xf>
    <xf numFmtId="0" fontId="12" fillId="33" borderId="0" xfId="62" applyFont="1" applyFill="1" applyBorder="1" applyAlignment="1">
      <alignment horizontal="justify" vertical="top" wrapText="1"/>
    </xf>
    <xf numFmtId="0" fontId="4" fillId="33" borderId="0" xfId="62" applyFill="1" applyBorder="1"/>
    <xf numFmtId="0" fontId="18" fillId="33" borderId="0" xfId="62" applyFont="1" applyFill="1" applyBorder="1" applyAlignment="1">
      <alignment horizontal="right"/>
    </xf>
    <xf numFmtId="0" fontId="4" fillId="0" borderId="0" xfId="62" applyAlignment="1">
      <alignment horizontal="right"/>
    </xf>
    <xf numFmtId="0" fontId="4" fillId="33" borderId="0" xfId="62" applyFill="1"/>
    <xf numFmtId="0" fontId="22" fillId="33" borderId="0" xfId="62" applyFont="1" applyFill="1" applyBorder="1" applyAlignment="1">
      <alignment horizontal="center" vertical="center"/>
    </xf>
    <xf numFmtId="0" fontId="5" fillId="33" borderId="0" xfId="62" applyFont="1" applyFill="1" applyBorder="1"/>
    <xf numFmtId="164" fontId="20" fillId="33" borderId="0" xfId="62" applyNumberFormat="1" applyFont="1" applyFill="1" applyBorder="1" applyAlignment="1">
      <alignment horizontal="center"/>
    </xf>
    <xf numFmtId="164" fontId="14" fillId="33" borderId="0" xfId="40" applyNumberFormat="1" applyFont="1" applyFill="1" applyBorder="1" applyAlignment="1">
      <alignment horizontal="center" wrapText="1"/>
    </xf>
    <xf numFmtId="164" fontId="14" fillId="34" borderId="0" xfId="40" applyNumberFormat="1" applyFont="1" applyFill="1" applyBorder="1" applyAlignment="1">
      <alignment horizontal="center" wrapText="1"/>
    </xf>
    <xf numFmtId="0" fontId="14" fillId="33" borderId="0" xfId="62" applyFont="1" applyFill="1" applyBorder="1"/>
    <xf numFmtId="0" fontId="13" fillId="33" borderId="0" xfId="62" applyFont="1" applyFill="1" applyBorder="1" applyAlignment="1">
      <alignment horizontal="center"/>
    </xf>
    <xf numFmtId="0" fontId="4" fillId="33" borderId="0" xfId="62" applyFill="1" applyAlignment="1">
      <alignment horizontal="center" vertical="center"/>
    </xf>
    <xf numFmtId="0" fontId="12" fillId="35" borderId="0" xfId="62" applyFont="1" applyFill="1" applyBorder="1" applyAlignment="1">
      <alignment horizontal="justify" vertical="top" wrapText="1"/>
    </xf>
    <xf numFmtId="0" fontId="12" fillId="36" borderId="0" xfId="62" applyFont="1" applyFill="1" applyBorder="1" applyAlignment="1">
      <alignment horizontal="justify" vertical="top" wrapText="1"/>
    </xf>
    <xf numFmtId="0" fontId="14" fillId="36" borderId="0" xfId="62" applyFont="1" applyFill="1" applyBorder="1"/>
    <xf numFmtId="0" fontId="12" fillId="36" borderId="0" xfId="62" applyFont="1" applyFill="1" applyBorder="1"/>
    <xf numFmtId="0" fontId="4" fillId="36" borderId="0" xfId="62" applyFill="1"/>
    <xf numFmtId="0" fontId="4" fillId="36" borderId="0" xfId="62" applyFill="1" applyBorder="1"/>
    <xf numFmtId="0" fontId="4" fillId="36" borderId="0" xfId="62" applyFill="1" applyAlignment="1">
      <alignment vertical="center"/>
    </xf>
    <xf numFmtId="164" fontId="14" fillId="36" borderId="0" xfId="40" applyNumberFormat="1" applyFont="1" applyFill="1" applyBorder="1" applyAlignment="1">
      <alignment horizontal="center" wrapText="1"/>
    </xf>
    <xf numFmtId="164" fontId="13" fillId="36" borderId="0" xfId="40" applyNumberFormat="1" applyFont="1" applyFill="1" applyBorder="1" applyAlignment="1">
      <alignment horizontal="left" wrapText="1"/>
    </xf>
    <xf numFmtId="0" fontId="14" fillId="36" borderId="0" xfId="62" applyFont="1" applyFill="1" applyBorder="1" applyAlignment="1">
      <alignment vertical="center"/>
    </xf>
    <xf numFmtId="164" fontId="30" fillId="36" borderId="0" xfId="40" applyNumberFormat="1" applyFont="1" applyFill="1" applyBorder="1" applyAlignment="1">
      <alignment horizontal="left" vertical="center" wrapText="1"/>
    </xf>
    <xf numFmtId="0" fontId="15" fillId="36" borderId="0" xfId="62" applyFont="1" applyFill="1" applyBorder="1"/>
    <xf numFmtId="0" fontId="14" fillId="36" borderId="0" xfId="62" applyFont="1" applyFill="1" applyBorder="1" applyAlignment="1">
      <alignment vertical="center" wrapText="1"/>
    </xf>
    <xf numFmtId="0" fontId="30" fillId="36" borderId="0" xfId="62" applyFont="1" applyFill="1" applyBorder="1" applyAlignment="1">
      <alignment vertical="center"/>
    </xf>
    <xf numFmtId="0" fontId="4" fillId="36" borderId="38" xfId="62" applyFill="1" applyBorder="1"/>
    <xf numFmtId="0" fontId="14" fillId="36" borderId="38" xfId="62" applyFont="1" applyFill="1" applyBorder="1"/>
    <xf numFmtId="0" fontId="14" fillId="36" borderId="0" xfId="62" applyFont="1" applyFill="1" applyBorder="1" applyAlignment="1">
      <alignment horizontal="justify" vertical="top"/>
    </xf>
    <xf numFmtId="0" fontId="5" fillId="36" borderId="0" xfId="62" applyFont="1" applyFill="1" applyBorder="1"/>
    <xf numFmtId="164" fontId="20" fillId="36" borderId="0" xfId="62" applyNumberFormat="1" applyFont="1" applyFill="1" applyBorder="1" applyAlignment="1">
      <alignment horizontal="center"/>
    </xf>
    <xf numFmtId="0" fontId="12" fillId="36" borderId="38" xfId="62" applyFont="1" applyFill="1" applyBorder="1" applyAlignment="1">
      <alignment horizontal="justify" vertical="top" wrapText="1"/>
    </xf>
    <xf numFmtId="0" fontId="12" fillId="36" borderId="0" xfId="62" applyFont="1" applyFill="1" applyBorder="1" applyAlignment="1">
      <alignment horizontal="justify" vertical="center" wrapText="1"/>
    </xf>
    <xf numFmtId="0" fontId="26" fillId="36" borderId="38" xfId="62" applyFont="1" applyFill="1" applyBorder="1"/>
    <xf numFmtId="0" fontId="92" fillId="38" borderId="0" xfId="62" applyFont="1" applyFill="1" applyBorder="1" applyAlignment="1">
      <alignment horizontal="center" vertical="center"/>
    </xf>
    <xf numFmtId="0" fontId="4" fillId="36" borderId="39" xfId="62" applyFill="1" applyBorder="1"/>
    <xf numFmtId="0" fontId="4" fillId="31" borderId="30" xfId="62" applyFill="1" applyBorder="1"/>
    <xf numFmtId="0" fontId="4" fillId="30" borderId="14" xfId="62" applyFill="1" applyBorder="1"/>
    <xf numFmtId="0" fontId="4" fillId="36" borderId="40" xfId="62" applyFill="1" applyBorder="1"/>
    <xf numFmtId="0" fontId="4" fillId="36" borderId="14" xfId="62" applyFill="1" applyBorder="1"/>
    <xf numFmtId="0" fontId="0" fillId="0" borderId="41" xfId="0" applyFill="1" applyBorder="1"/>
    <xf numFmtId="164" fontId="19" fillId="24" borderId="43" xfId="40" applyNumberFormat="1" applyFont="1" applyFill="1" applyBorder="1" applyAlignment="1">
      <alignment horizontal="left" wrapText="1"/>
    </xf>
    <xf numFmtId="164" fontId="19" fillId="24" borderId="18" xfId="40" applyNumberFormat="1" applyFont="1" applyFill="1" applyBorder="1" applyAlignment="1">
      <alignment horizontal="left" wrapText="1"/>
    </xf>
    <xf numFmtId="164" fontId="14" fillId="24" borderId="18" xfId="40" applyNumberFormat="1" applyFont="1" applyFill="1" applyBorder="1" applyAlignment="1">
      <alignment horizontal="center" wrapText="1"/>
    </xf>
    <xf numFmtId="0" fontId="14" fillId="25" borderId="22" xfId="0" applyFont="1" applyFill="1" applyBorder="1"/>
    <xf numFmtId="0" fontId="14" fillId="25" borderId="21" xfId="0" applyFont="1" applyFill="1" applyBorder="1"/>
    <xf numFmtId="0" fontId="14" fillId="25" borderId="19" xfId="0" applyFont="1" applyFill="1" applyBorder="1"/>
    <xf numFmtId="164" fontId="14" fillId="24" borderId="19" xfId="40" applyNumberFormat="1" applyFont="1" applyFill="1" applyBorder="1" applyAlignment="1">
      <alignment horizontal="center" wrapText="1"/>
    </xf>
    <xf numFmtId="164" fontId="14" fillId="24" borderId="41" xfId="40" applyNumberFormat="1" applyFont="1" applyFill="1" applyBorder="1" applyAlignment="1">
      <alignment horizontal="center" readingOrder="1"/>
    </xf>
    <xf numFmtId="0" fontId="14" fillId="25" borderId="18" xfId="0" applyFont="1" applyFill="1" applyBorder="1" applyAlignment="1">
      <alignment readingOrder="1"/>
    </xf>
    <xf numFmtId="164" fontId="14" fillId="24" borderId="18" xfId="40" applyNumberFormat="1" applyFont="1" applyFill="1" applyBorder="1" applyAlignment="1">
      <alignment horizontal="center" readingOrder="1"/>
    </xf>
    <xf numFmtId="0" fontId="13" fillId="24" borderId="42" xfId="40" applyFont="1" applyFill="1" applyBorder="1" applyAlignment="1">
      <alignment horizontal="right" readingOrder="1"/>
    </xf>
    <xf numFmtId="0" fontId="14" fillId="25" borderId="23" xfId="0" applyFont="1" applyFill="1" applyBorder="1" applyAlignment="1">
      <alignment readingOrder="1"/>
    </xf>
    <xf numFmtId="0" fontId="19" fillId="25" borderId="20" xfId="0" applyFont="1" applyFill="1" applyBorder="1" applyAlignment="1">
      <alignment horizontal="left" indent="1" readingOrder="1"/>
    </xf>
    <xf numFmtId="164" fontId="14" fillId="24" borderId="23" xfId="40" applyNumberFormat="1" applyFont="1" applyFill="1" applyBorder="1" applyAlignment="1">
      <alignment horizontal="center" readingOrder="1"/>
    </xf>
    <xf numFmtId="164" fontId="14" fillId="24" borderId="22" xfId="40" applyNumberFormat="1" applyFont="1" applyFill="1" applyBorder="1" applyAlignment="1">
      <alignment horizontal="center" readingOrder="1"/>
    </xf>
    <xf numFmtId="164" fontId="14" fillId="24" borderId="20" xfId="40" applyNumberFormat="1" applyFont="1" applyFill="1" applyBorder="1" applyAlignment="1">
      <alignment horizontal="center" readingOrder="1"/>
    </xf>
    <xf numFmtId="0" fontId="0" fillId="0" borderId="0" xfId="0" applyBorder="1" applyAlignment="1">
      <alignment readingOrder="2"/>
    </xf>
    <xf numFmtId="0" fontId="11"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5" fillId="25" borderId="19" xfId="0" applyFont="1" applyFill="1" applyBorder="1" applyAlignment="1">
      <alignment readingOrder="1"/>
    </xf>
    <xf numFmtId="0" fontId="11" fillId="25" borderId="0" xfId="0" applyFont="1" applyFill="1" applyBorder="1" applyAlignment="1">
      <alignment horizontal="left" readingOrder="1"/>
    </xf>
    <xf numFmtId="0" fontId="0" fillId="36" borderId="0" xfId="0" applyFill="1"/>
    <xf numFmtId="0" fontId="0" fillId="36" borderId="0" xfId="0" applyFill="1" applyBorder="1"/>
    <xf numFmtId="0" fontId="14" fillId="36" borderId="0" xfId="0" applyFont="1" applyFill="1" applyBorder="1"/>
    <xf numFmtId="0" fontId="13" fillId="37" borderId="0" xfId="40" applyFont="1" applyFill="1" applyBorder="1"/>
    <xf numFmtId="0" fontId="32" fillId="25" borderId="20" xfId="0" applyFont="1" applyFill="1" applyBorder="1" applyAlignment="1">
      <alignment vertical="center"/>
    </xf>
    <xf numFmtId="3" fontId="14" fillId="25" borderId="0" xfId="59" applyNumberFormat="1" applyFont="1" applyFill="1" applyBorder="1" applyAlignment="1">
      <alignment horizontal="right"/>
    </xf>
    <xf numFmtId="167" fontId="14" fillId="25" borderId="0" xfId="59" applyNumberFormat="1" applyFont="1" applyFill="1" applyBorder="1" applyAlignment="1">
      <alignment horizontal="right"/>
    </xf>
    <xf numFmtId="0" fontId="32" fillId="25" borderId="20" xfId="0" applyFont="1" applyFill="1" applyBorder="1"/>
    <xf numFmtId="3" fontId="14"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7" fillId="25" borderId="19" xfId="51" applyNumberFormat="1" applyFont="1" applyFill="1" applyBorder="1"/>
    <xf numFmtId="0" fontId="12" fillId="26" borderId="19" xfId="51" applyFont="1" applyFill="1" applyBorder="1"/>
    <xf numFmtId="0" fontId="7" fillId="26" borderId="19" xfId="51" applyFont="1" applyFill="1" applyBorder="1"/>
    <xf numFmtId="0" fontId="30" fillId="26" borderId="19" xfId="51" applyFont="1" applyFill="1" applyBorder="1"/>
    <xf numFmtId="0" fontId="45" fillId="26" borderId="19" xfId="51" applyFont="1" applyFill="1" applyBorder="1" applyAlignment="1">
      <alignment horizontal="center"/>
    </xf>
    <xf numFmtId="0" fontId="4" fillId="26" borderId="0" xfId="51" applyFont="1" applyFill="1" applyBorder="1"/>
    <xf numFmtId="0" fontId="43" fillId="26" borderId="0" xfId="51" applyFont="1" applyFill="1" applyBorder="1"/>
    <xf numFmtId="0" fontId="8" fillId="26" borderId="19" xfId="51" applyFont="1" applyFill="1" applyBorder="1"/>
    <xf numFmtId="0" fontId="66" fillId="26" borderId="0" xfId="51" applyFont="1" applyFill="1" applyBorder="1"/>
    <xf numFmtId="0" fontId="67" fillId="26" borderId="19" xfId="51" applyFont="1" applyFill="1" applyBorder="1"/>
    <xf numFmtId="0" fontId="61" fillId="26" borderId="19" xfId="51" applyFont="1" applyFill="1" applyBorder="1"/>
    <xf numFmtId="0" fontId="11" fillId="25" borderId="19" xfId="51" applyFont="1" applyFill="1" applyBorder="1"/>
    <xf numFmtId="0" fontId="7" fillId="25" borderId="19" xfId="51" applyFont="1" applyFill="1" applyBorder="1"/>
    <xf numFmtId="0" fontId="61" fillId="25" borderId="19" xfId="51" applyFont="1" applyFill="1" applyBorder="1"/>
    <xf numFmtId="0" fontId="72" fillId="24" borderId="0" xfId="40" applyFont="1" applyFill="1" applyBorder="1" applyAlignment="1">
      <alignment vertical="center"/>
    </xf>
    <xf numFmtId="165" fontId="72" fillId="27" borderId="0" xfId="40" applyNumberFormat="1" applyFont="1" applyFill="1" applyBorder="1" applyAlignment="1">
      <alignment horizontal="right"/>
    </xf>
    <xf numFmtId="0" fontId="32" fillId="25" borderId="19" xfId="0" applyFont="1" applyFill="1" applyBorder="1" applyAlignment="1">
      <alignment vertical="center"/>
    </xf>
    <xf numFmtId="0" fontId="32" fillId="25" borderId="19" xfId="0" applyFont="1" applyFill="1" applyBorder="1"/>
    <xf numFmtId="0" fontId="29" fillId="25" borderId="19" xfId="0" applyFont="1" applyFill="1" applyBorder="1"/>
    <xf numFmtId="0" fontId="29" fillId="25" borderId="20" xfId="0" applyFont="1" applyFill="1" applyBorder="1"/>
    <xf numFmtId="0" fontId="31" fillId="27" borderId="0" xfId="40" applyFont="1" applyFill="1" applyBorder="1" applyAlignment="1">
      <alignment horizontal="left" vertical="top" wrapText="1"/>
    </xf>
    <xf numFmtId="0" fontId="11" fillId="26" borderId="41" xfId="0" applyFont="1" applyFill="1" applyBorder="1" applyAlignment="1">
      <alignment horizontal="center" vertical="center"/>
    </xf>
    <xf numFmtId="0" fontId="11" fillId="26" borderId="41" xfId="0" applyFont="1" applyFill="1" applyBorder="1" applyAlignment="1">
      <alignment horizontal="center" vertical="center" readingOrder="1"/>
    </xf>
    <xf numFmtId="0" fontId="18" fillId="26" borderId="41" xfId="0" applyFont="1" applyFill="1" applyBorder="1" applyAlignment="1">
      <alignment horizontal="center" vertical="center"/>
    </xf>
    <xf numFmtId="164" fontId="14" fillId="38" borderId="39" xfId="40" applyNumberFormat="1" applyFont="1" applyFill="1" applyBorder="1" applyAlignment="1">
      <alignment horizontal="center" wrapText="1"/>
    </xf>
    <xf numFmtId="0" fontId="14" fillId="36" borderId="0" xfId="62" applyFont="1" applyFill="1" applyBorder="1" applyAlignment="1">
      <alignment horizontal="left" vertical="center"/>
    </xf>
    <xf numFmtId="0" fontId="12" fillId="36" borderId="0" xfId="62" applyFont="1" applyFill="1" applyBorder="1" applyAlignment="1">
      <alignment horizontal="left" vertical="center"/>
    </xf>
    <xf numFmtId="0" fontId="13" fillId="25" borderId="0" xfId="0" applyFont="1" applyFill="1" applyBorder="1" applyAlignment="1">
      <alignment horizontal="center"/>
    </xf>
    <xf numFmtId="0" fontId="13" fillId="39" borderId="0" xfId="40" applyFont="1" applyFill="1" applyBorder="1"/>
    <xf numFmtId="0" fontId="13" fillId="41" borderId="0" xfId="40" applyFont="1" applyFill="1" applyBorder="1"/>
    <xf numFmtId="0" fontId="13" fillId="31" borderId="0" xfId="0" applyFont="1" applyFill="1" applyBorder="1"/>
    <xf numFmtId="0" fontId="0" fillId="35" borderId="0" xfId="0" applyFill="1" applyBorder="1"/>
    <xf numFmtId="0" fontId="13" fillId="40" borderId="0" xfId="40" applyFont="1" applyFill="1" applyBorder="1"/>
    <xf numFmtId="0" fontId="14" fillId="35" borderId="0" xfId="0" applyFont="1" applyFill="1" applyBorder="1"/>
    <xf numFmtId="0" fontId="30" fillId="35" borderId="0" xfId="0" applyFont="1" applyFill="1" applyBorder="1"/>
    <xf numFmtId="0" fontId="13" fillId="35" borderId="0" xfId="0" applyFont="1" applyFill="1" applyBorder="1"/>
    <xf numFmtId="0" fontId="0" fillId="35" borderId="18" xfId="0" applyFill="1" applyBorder="1"/>
    <xf numFmtId="0" fontId="13" fillId="35" borderId="18" xfId="0" applyFont="1" applyFill="1" applyBorder="1"/>
    <xf numFmtId="0" fontId="14" fillId="35" borderId="18" xfId="0" applyFont="1" applyFill="1" applyBorder="1"/>
    <xf numFmtId="0" fontId="96" fillId="40" borderId="0" xfId="40" applyFont="1" applyFill="1" applyBorder="1"/>
    <xf numFmtId="0" fontId="4" fillId="29" borderId="47" xfId="62" applyFill="1" applyBorder="1"/>
    <xf numFmtId="3" fontId="72" fillId="25" borderId="0" xfId="59" applyNumberFormat="1" applyFont="1" applyFill="1" applyBorder="1" applyAlignment="1">
      <alignment horizontal="right"/>
    </xf>
    <xf numFmtId="0" fontId="0" fillId="26" borderId="0" xfId="51" applyFont="1" applyFill="1" applyBorder="1" applyAlignment="1">
      <alignment vertical="center"/>
    </xf>
    <xf numFmtId="0" fontId="15" fillId="26" borderId="0" xfId="51" applyFont="1" applyFill="1" applyBorder="1"/>
    <xf numFmtId="0" fontId="26" fillId="26" borderId="0" xfId="51" applyFont="1" applyFill="1" applyBorder="1"/>
    <xf numFmtId="0" fontId="45" fillId="26" borderId="0" xfId="51" applyFont="1" applyFill="1" applyBorder="1" applyAlignment="1">
      <alignment horizontal="center"/>
    </xf>
    <xf numFmtId="0" fontId="98" fillId="27" borderId="0" xfId="61" applyFont="1" applyFill="1" applyBorder="1" applyAlignment="1">
      <alignment horizontal="left" indent="1"/>
    </xf>
    <xf numFmtId="0" fontId="58" fillId="26" borderId="0" xfId="51" applyFont="1" applyFill="1" applyBorder="1"/>
    <xf numFmtId="0" fontId="99" fillId="26" borderId="0" xfId="51" applyFont="1" applyFill="1" applyBorder="1"/>
    <xf numFmtId="0" fontId="11" fillId="26" borderId="0" xfId="51" applyFont="1" applyFill="1" applyBorder="1"/>
    <xf numFmtId="0" fontId="96" fillId="27" borderId="0" xfId="61" applyFont="1" applyFill="1" applyBorder="1" applyAlignment="1">
      <alignment horizontal="left" indent="1"/>
    </xf>
    <xf numFmtId="0" fontId="77" fillId="26" borderId="15" xfId="62" applyFont="1" applyFill="1" applyBorder="1" applyAlignment="1">
      <alignment vertical="center"/>
    </xf>
    <xf numFmtId="3" fontId="72" fillId="24" borderId="0" xfId="40" applyNumberFormat="1" applyFont="1" applyFill="1" applyBorder="1" applyAlignment="1">
      <alignment horizontal="right" wrapText="1"/>
    </xf>
    <xf numFmtId="3" fontId="72" fillId="24" borderId="0" xfId="40" applyNumberFormat="1" applyFont="1" applyFill="1" applyBorder="1" applyAlignment="1">
      <alignment horizontal="right" vertical="center" wrapText="1"/>
    </xf>
    <xf numFmtId="0" fontId="43" fillId="26" borderId="33" xfId="63" applyFont="1" applyFill="1" applyBorder="1" applyAlignment="1">
      <alignment horizontal="left" vertical="center"/>
    </xf>
    <xf numFmtId="0" fontId="77" fillId="26" borderId="15" xfId="0" applyFont="1" applyFill="1" applyBorder="1" applyAlignment="1">
      <alignment vertical="center"/>
    </xf>
    <xf numFmtId="0" fontId="15" fillId="26" borderId="16" xfId="62" applyFont="1" applyFill="1" applyBorder="1" applyAlignment="1">
      <alignment vertical="center"/>
    </xf>
    <xf numFmtId="0" fontId="6" fillId="26" borderId="16" xfId="62" applyFont="1" applyFill="1" applyBorder="1" applyAlignment="1">
      <alignment vertical="center"/>
    </xf>
    <xf numFmtId="0" fontId="6" fillId="26" borderId="17" xfId="62" applyFont="1" applyFill="1" applyBorder="1" applyAlignment="1">
      <alignment vertical="center"/>
    </xf>
    <xf numFmtId="0" fontId="16" fillId="30" borderId="50" xfId="62" applyFont="1" applyFill="1" applyBorder="1" applyAlignment="1">
      <alignment horizontal="center" vertical="center"/>
    </xf>
    <xf numFmtId="0" fontId="11" fillId="25" borderId="0" xfId="62" applyFont="1" applyFill="1" applyBorder="1" applyAlignment="1">
      <alignment horizontal="left"/>
    </xf>
    <xf numFmtId="164" fontId="85" fillId="25" borderId="0" xfId="40" applyNumberFormat="1" applyFont="1" applyFill="1" applyBorder="1" applyAlignment="1">
      <alignment horizontal="right" wrapText="1"/>
    </xf>
    <xf numFmtId="164" fontId="85" fillId="26" borderId="0" xfId="40" applyNumberFormat="1" applyFont="1" applyFill="1" applyBorder="1" applyAlignment="1">
      <alignment horizontal="right" wrapText="1"/>
    </xf>
    <xf numFmtId="0" fontId="16" fillId="31" borderId="19" xfId="63" applyFont="1" applyFill="1" applyBorder="1" applyAlignment="1">
      <alignment horizontal="center" vertical="center"/>
    </xf>
    <xf numFmtId="0" fontId="13" fillId="25" borderId="0" xfId="62" applyFont="1" applyFill="1" applyBorder="1" applyAlignment="1">
      <alignment horizontal="center"/>
    </xf>
    <xf numFmtId="0" fontId="4" fillId="25" borderId="0" xfId="70" applyFill="1"/>
    <xf numFmtId="0" fontId="4" fillId="25" borderId="18" xfId="70" applyFill="1" applyBorder="1" applyAlignment="1">
      <alignment horizontal="left"/>
    </xf>
    <xf numFmtId="0" fontId="5" fillId="25" borderId="18" xfId="70" applyFont="1" applyFill="1" applyBorder="1"/>
    <xf numFmtId="0" fontId="5" fillId="0" borderId="18" xfId="70" applyFont="1" applyBorder="1"/>
    <xf numFmtId="0" fontId="4" fillId="25" borderId="18" xfId="70" applyFill="1" applyBorder="1"/>
    <xf numFmtId="0" fontId="4" fillId="0" borderId="0" xfId="70"/>
    <xf numFmtId="0" fontId="10" fillId="25" borderId="0" xfId="70" applyFont="1" applyFill="1" applyBorder="1" applyAlignment="1">
      <alignment horizontal="left"/>
    </xf>
    <xf numFmtId="0" fontId="5" fillId="25" borderId="0" xfId="70" applyFont="1" applyFill="1" applyBorder="1"/>
    <xf numFmtId="0" fontId="14" fillId="25" borderId="0" xfId="70" applyFont="1" applyFill="1" applyBorder="1"/>
    <xf numFmtId="0" fontId="4" fillId="25" borderId="21" xfId="70" applyFill="1" applyBorder="1"/>
    <xf numFmtId="0" fontId="4" fillId="25" borderId="0" xfId="70" applyFill="1" applyBorder="1"/>
    <xf numFmtId="0" fontId="7" fillId="25" borderId="19" xfId="70" applyFont="1" applyFill="1" applyBorder="1"/>
    <xf numFmtId="0" fontId="4" fillId="25" borderId="0" xfId="70" applyFill="1" applyAlignment="1">
      <alignment vertical="center"/>
    </xf>
    <xf numFmtId="0" fontId="4" fillId="25" borderId="0" xfId="70" applyFill="1" applyBorder="1" applyAlignment="1">
      <alignment vertical="center"/>
    </xf>
    <xf numFmtId="0" fontId="4" fillId="0" borderId="0" xfId="70" applyAlignment="1">
      <alignment vertical="center"/>
    </xf>
    <xf numFmtId="0" fontId="12" fillId="25" borderId="0" xfId="70" applyFont="1" applyFill="1" applyBorder="1"/>
    <xf numFmtId="0" fontId="5" fillId="0" borderId="0" xfId="70" applyFont="1"/>
    <xf numFmtId="0" fontId="13" fillId="25" borderId="0" xfId="70" applyFont="1" applyFill="1" applyBorder="1" applyAlignment="1"/>
    <xf numFmtId="0" fontId="13" fillId="25" borderId="0" xfId="70" applyFont="1" applyFill="1" applyBorder="1" applyAlignment="1">
      <alignment horizontal="center"/>
    </xf>
    <xf numFmtId="0" fontId="12" fillId="25" borderId="0" xfId="70" applyFont="1" applyFill="1" applyBorder="1" applyAlignment="1">
      <alignment vertical="center"/>
    </xf>
    <xf numFmtId="0" fontId="32" fillId="25" borderId="0" xfId="70" applyFont="1" applyFill="1"/>
    <xf numFmtId="0" fontId="32" fillId="25" borderId="0" xfId="70" applyFont="1" applyFill="1" applyBorder="1"/>
    <xf numFmtId="3" fontId="35" fillId="25" borderId="0" xfId="70" applyNumberFormat="1" applyFont="1" applyFill="1" applyBorder="1" applyAlignment="1">
      <alignment horizontal="right"/>
    </xf>
    <xf numFmtId="0" fontId="32" fillId="0" borderId="0" xfId="70" applyFont="1"/>
    <xf numFmtId="0" fontId="13" fillId="25" borderId="0" xfId="70" applyFont="1" applyFill="1" applyBorder="1"/>
    <xf numFmtId="0" fontId="14" fillId="25" borderId="0" xfId="70" applyFont="1" applyFill="1" applyBorder="1" applyAlignment="1">
      <alignment horizontal="left" indent="2"/>
    </xf>
    <xf numFmtId="3" fontId="14" fillId="26" borderId="0" xfId="70" applyNumberFormat="1" applyFont="1" applyFill="1"/>
    <xf numFmtId="0" fontId="14" fillId="25" borderId="0" xfId="70" applyFont="1" applyFill="1" applyBorder="1" applyAlignment="1">
      <alignment horizontal="right"/>
    </xf>
    <xf numFmtId="0" fontId="34" fillId="25" borderId="19" xfId="70" applyFont="1" applyFill="1" applyBorder="1"/>
    <xf numFmtId="0" fontId="14" fillId="26" borderId="0" xfId="70" applyFont="1" applyFill="1" applyBorder="1"/>
    <xf numFmtId="0" fontId="4" fillId="0" borderId="0" xfId="70" applyFill="1"/>
    <xf numFmtId="0" fontId="4" fillId="25" borderId="0" xfId="70" applyFill="1" applyAlignment="1">
      <alignment vertical="top"/>
    </xf>
    <xf numFmtId="0" fontId="4" fillId="25" borderId="0" xfId="70" applyFill="1" applyBorder="1" applyAlignment="1">
      <alignment vertical="top"/>
    </xf>
    <xf numFmtId="0" fontId="7" fillId="25" borderId="19" xfId="70" applyFont="1" applyFill="1" applyBorder="1" applyAlignment="1">
      <alignment vertical="top"/>
    </xf>
    <xf numFmtId="0" fontId="46" fillId="25" borderId="0" xfId="70" applyFont="1" applyFill="1" applyBorder="1" applyAlignment="1">
      <alignment vertical="top" wrapText="1"/>
    </xf>
    <xf numFmtId="0" fontId="4" fillId="0" borderId="0" xfId="70" applyAlignment="1">
      <alignment vertical="top"/>
    </xf>
    <xf numFmtId="0" fontId="46" fillId="25" borderId="0" xfId="70" applyFont="1" applyFill="1" applyBorder="1" applyAlignment="1">
      <alignment wrapText="1"/>
    </xf>
    <xf numFmtId="0" fontId="13" fillId="25" borderId="0" xfId="70" applyFont="1" applyFill="1" applyBorder="1" applyAlignment="1">
      <alignment horizontal="right"/>
    </xf>
    <xf numFmtId="0" fontId="4" fillId="25" borderId="0" xfId="70" applyFill="1" applyAlignment="1"/>
    <xf numFmtId="0" fontId="4" fillId="25" borderId="0" xfId="70" applyFill="1" applyBorder="1" applyAlignment="1"/>
    <xf numFmtId="3" fontId="72" fillId="26" borderId="0" xfId="70" applyNumberFormat="1" applyFont="1" applyFill="1" applyBorder="1" applyAlignment="1">
      <alignment horizontal="right"/>
    </xf>
    <xf numFmtId="0" fontId="7" fillId="25" borderId="19" xfId="70" applyFont="1" applyFill="1" applyBorder="1" applyAlignment="1"/>
    <xf numFmtId="0" fontId="4" fillId="0" borderId="0" xfId="70" applyAlignment="1"/>
    <xf numFmtId="0" fontId="7" fillId="25" borderId="19" xfId="70" applyFont="1" applyFill="1" applyBorder="1" applyAlignment="1">
      <alignment vertical="center"/>
    </xf>
    <xf numFmtId="3" fontId="102" fillId="26" borderId="0" xfId="70" applyNumberFormat="1" applyFont="1" applyFill="1" applyBorder="1" applyAlignment="1">
      <alignment horizontal="right"/>
    </xf>
    <xf numFmtId="4" fontId="14" fillId="26" borderId="0" xfId="70" applyNumberFormat="1" applyFont="1" applyFill="1" applyBorder="1" applyAlignment="1">
      <alignment horizontal="right"/>
    </xf>
    <xf numFmtId="0" fontId="12" fillId="26" borderId="0" xfId="70" applyFont="1" applyFill="1" applyBorder="1"/>
    <xf numFmtId="0" fontId="13" fillId="26" borderId="0" xfId="70" applyFont="1" applyFill="1" applyBorder="1" applyAlignment="1">
      <alignment horizontal="right"/>
    </xf>
    <xf numFmtId="0" fontId="31" fillId="25" borderId="0" xfId="70" applyFont="1" applyFill="1" applyBorder="1" applyAlignment="1">
      <alignment vertical="center"/>
    </xf>
    <xf numFmtId="0" fontId="75" fillId="25" borderId="0" xfId="70" applyFont="1" applyFill="1" applyBorder="1" applyAlignment="1">
      <alignment horizontal="left" vertical="center"/>
    </xf>
    <xf numFmtId="0" fontId="16" fillId="38" borderId="19" xfId="70" applyFont="1" applyFill="1" applyBorder="1" applyAlignment="1">
      <alignment horizontal="center" vertical="center"/>
    </xf>
    <xf numFmtId="0" fontId="14" fillId="0" borderId="0" xfId="70" applyFont="1"/>
    <xf numFmtId="0" fontId="4" fillId="0" borderId="0" xfId="62" applyBorder="1"/>
    <xf numFmtId="0" fontId="4" fillId="26" borderId="0" xfId="71" applyFill="1" applyBorder="1"/>
    <xf numFmtId="0" fontId="4" fillId="25" borderId="21" xfId="72" applyFill="1" applyBorder="1"/>
    <xf numFmtId="0" fontId="4" fillId="25" borderId="19" xfId="72" applyFill="1" applyBorder="1"/>
    <xf numFmtId="0" fontId="49" fillId="0" borderId="0" xfId="70" applyFont="1"/>
    <xf numFmtId="0" fontId="4" fillId="25" borderId="22" xfId="70" applyFill="1" applyBorder="1"/>
    <xf numFmtId="0" fontId="4" fillId="26" borderId="0" xfId="70" applyFill="1" applyBorder="1"/>
    <xf numFmtId="0" fontId="13" fillId="24" borderId="0" xfId="40" applyFont="1" applyFill="1" applyBorder="1" applyAlignment="1">
      <alignment vertical="center"/>
    </xf>
    <xf numFmtId="164" fontId="18" fillId="25" borderId="0" xfId="40" applyNumberFormat="1" applyFont="1" applyFill="1" applyBorder="1" applyAlignment="1">
      <alignment horizontal="right" vertical="center" wrapText="1"/>
    </xf>
    <xf numFmtId="164" fontId="18" fillId="26" borderId="0" xfId="40" applyNumberFormat="1" applyFont="1" applyFill="1" applyBorder="1" applyAlignment="1">
      <alignment horizontal="right" vertical="center" wrapText="1"/>
    </xf>
    <xf numFmtId="0" fontId="13" fillId="24" borderId="0" xfId="40" applyFont="1" applyFill="1" applyBorder="1" applyAlignment="1">
      <alignment horizontal="justify" vertical="center"/>
    </xf>
    <xf numFmtId="3" fontId="4" fillId="0" borderId="0" xfId="70" applyNumberFormat="1"/>
    <xf numFmtId="0" fontId="13" fillId="27" borderId="0" xfId="40" applyFont="1" applyFill="1" applyBorder="1" applyAlignment="1">
      <alignment horizontal="left"/>
    </xf>
    <xf numFmtId="0" fontId="15" fillId="25" borderId="0" xfId="70" applyFont="1" applyFill="1" applyBorder="1"/>
    <xf numFmtId="0" fontId="18" fillId="27" borderId="0" xfId="40" applyFont="1" applyFill="1" applyBorder="1" applyAlignment="1">
      <alignment horizontal="left" indent="1"/>
    </xf>
    <xf numFmtId="0" fontId="13" fillId="26" borderId="0" xfId="70" applyFont="1" applyFill="1" applyBorder="1" applyAlignment="1">
      <alignment horizontal="left"/>
    </xf>
    <xf numFmtId="0" fontId="4" fillId="0" borderId="0" xfId="70" applyBorder="1"/>
    <xf numFmtId="0" fontId="4" fillId="25" borderId="20" xfId="70" applyFill="1" applyBorder="1"/>
    <xf numFmtId="0" fontId="14" fillId="27" borderId="0" xfId="40" applyFont="1" applyFill="1" applyBorder="1" applyAlignment="1">
      <alignment horizontal="left"/>
    </xf>
    <xf numFmtId="0" fontId="18" fillId="25" borderId="0" xfId="70" applyFont="1" applyFill="1" applyBorder="1" applyAlignment="1">
      <alignment horizontal="left"/>
    </xf>
    <xf numFmtId="0" fontId="18" fillId="26" borderId="0" xfId="70" applyFont="1" applyFill="1" applyBorder="1" applyAlignment="1">
      <alignment horizontal="right"/>
    </xf>
    <xf numFmtId="167" fontId="85" fillId="26" borderId="0" xfId="40" applyNumberFormat="1" applyFont="1" applyFill="1" applyBorder="1" applyAlignment="1">
      <alignment horizontal="right" wrapText="1"/>
    </xf>
    <xf numFmtId="0" fontId="31" fillId="25" borderId="0" xfId="70" applyFont="1" applyFill="1" applyBorder="1"/>
    <xf numFmtId="0" fontId="0" fillId="26" borderId="0" xfId="0" applyFill="1"/>
    <xf numFmtId="0" fontId="16" fillId="30" borderId="54" xfId="52" applyFont="1" applyFill="1" applyBorder="1" applyAlignment="1">
      <alignment horizontal="center" vertical="center"/>
    </xf>
    <xf numFmtId="0" fontId="13" fillId="25" borderId="11" xfId="62" applyFont="1" applyFill="1" applyBorder="1" applyAlignment="1">
      <alignment horizontal="center"/>
    </xf>
    <xf numFmtId="0" fontId="14" fillId="25" borderId="0" xfId="62" applyFont="1" applyFill="1" applyBorder="1" applyAlignment="1">
      <alignment horizontal="left" indent="1"/>
    </xf>
    <xf numFmtId="0" fontId="72" fillId="25" borderId="0" xfId="62" applyFont="1" applyFill="1" applyBorder="1" applyAlignment="1">
      <alignment horizontal="left"/>
    </xf>
    <xf numFmtId="0" fontId="11" fillId="25" borderId="0" xfId="70" applyFont="1" applyFill="1" applyBorder="1" applyAlignment="1">
      <alignment horizontal="right"/>
    </xf>
    <xf numFmtId="0" fontId="47" fillId="25" borderId="0" xfId="70" applyFont="1" applyFill="1"/>
    <xf numFmtId="0" fontId="47" fillId="25" borderId="20" xfId="70" applyFont="1" applyFill="1" applyBorder="1"/>
    <xf numFmtId="1" fontId="85" fillId="26" borderId="0" xfId="70" applyNumberFormat="1" applyFont="1" applyFill="1" applyBorder="1" applyAlignment="1">
      <alignment horizontal="right"/>
    </xf>
    <xf numFmtId="0" fontId="47" fillId="25" borderId="0" xfId="70" applyFont="1" applyFill="1" applyBorder="1"/>
    <xf numFmtId="0" fontId="47" fillId="0" borderId="0" xfId="70" applyFont="1"/>
    <xf numFmtId="0" fontId="15" fillId="25" borderId="0" xfId="70" applyFont="1" applyFill="1"/>
    <xf numFmtId="0" fontId="15" fillId="25" borderId="20" xfId="70" applyFont="1" applyFill="1" applyBorder="1"/>
    <xf numFmtId="1" fontId="18" fillId="26" borderId="0" xfId="70" applyNumberFormat="1" applyFont="1" applyFill="1" applyBorder="1" applyAlignment="1">
      <alignment horizontal="right"/>
    </xf>
    <xf numFmtId="0" fontId="15" fillId="0" borderId="0" xfId="70" applyFont="1"/>
    <xf numFmtId="0" fontId="14" fillId="26" borderId="0" xfId="70" applyFont="1" applyFill="1" applyBorder="1" applyAlignment="1">
      <alignment horizontal="left"/>
    </xf>
    <xf numFmtId="0" fontId="49" fillId="25" borderId="0" xfId="70" applyFont="1" applyFill="1"/>
    <xf numFmtId="0" fontId="76" fillId="25" borderId="20" xfId="70" applyFont="1" applyFill="1" applyBorder="1"/>
    <xf numFmtId="0" fontId="81" fillId="25" borderId="0" xfId="70" applyFont="1" applyFill="1" applyBorder="1" applyAlignment="1">
      <alignment horizontal="left"/>
    </xf>
    <xf numFmtId="0" fontId="31" fillId="25" borderId="0" xfId="70" applyFont="1" applyFill="1"/>
    <xf numFmtId="0" fontId="83" fillId="25" borderId="20" xfId="70" applyFont="1" applyFill="1" applyBorder="1"/>
    <xf numFmtId="3" fontId="85" fillId="26" borderId="0" xfId="70" applyNumberFormat="1" applyFont="1" applyFill="1" applyBorder="1" applyAlignment="1">
      <alignment horizontal="right"/>
    </xf>
    <xf numFmtId="0" fontId="31" fillId="0" borderId="0" xfId="70" applyFont="1"/>
    <xf numFmtId="3" fontId="7" fillId="25" borderId="0" xfId="70" applyNumberFormat="1" applyFont="1" applyFill="1" applyBorder="1"/>
    <xf numFmtId="0" fontId="73" fillId="25" borderId="20" xfId="70" applyFont="1" applyFill="1" applyBorder="1"/>
    <xf numFmtId="0" fontId="31" fillId="25" borderId="0" xfId="70" applyFont="1" applyFill="1" applyBorder="1" applyAlignment="1"/>
    <xf numFmtId="0" fontId="49" fillId="25" borderId="0" xfId="70" applyFont="1" applyFill="1" applyBorder="1" applyAlignment="1"/>
    <xf numFmtId="0" fontId="4" fillId="26" borderId="20" xfId="70" applyFill="1" applyBorder="1"/>
    <xf numFmtId="0" fontId="50" fillId="26" borderId="0" xfId="70" applyFont="1" applyFill="1" applyBorder="1" applyAlignment="1"/>
    <xf numFmtId="0" fontId="31" fillId="26" borderId="0" xfId="70" applyFont="1" applyFill="1" applyBorder="1"/>
    <xf numFmtId="0" fontId="18" fillId="26" borderId="0" xfId="70" applyFont="1" applyFill="1" applyBorder="1" applyAlignment="1">
      <alignment horizontal="left" wrapText="1"/>
    </xf>
    <xf numFmtId="0" fontId="7" fillId="26" borderId="0" xfId="70" applyFont="1" applyFill="1" applyBorder="1"/>
    <xf numFmtId="0" fontId="49" fillId="26" borderId="0" xfId="70" applyFont="1" applyFill="1" applyBorder="1"/>
    <xf numFmtId="0" fontId="13" fillId="26" borderId="0" xfId="70" applyFont="1" applyFill="1" applyBorder="1" applyAlignment="1">
      <alignment horizontal="center"/>
    </xf>
    <xf numFmtId="0" fontId="13" fillId="26" borderId="0" xfId="70" applyFont="1" applyFill="1" applyBorder="1" applyAlignment="1"/>
    <xf numFmtId="0" fontId="20" fillId="26" borderId="0" xfId="70" applyFont="1" applyFill="1" applyBorder="1" applyAlignment="1">
      <alignment horizontal="left"/>
    </xf>
    <xf numFmtId="0" fontId="12" fillId="25" borderId="0" xfId="70" applyFont="1" applyFill="1"/>
    <xf numFmtId="0" fontId="12" fillId="26" borderId="20" xfId="70" applyFont="1" applyFill="1" applyBorder="1"/>
    <xf numFmtId="0" fontId="13" fillId="26" borderId="0" xfId="70" applyFont="1" applyFill="1" applyBorder="1" applyAlignment="1">
      <alignment horizontal="left" indent="1"/>
    </xf>
    <xf numFmtId="0" fontId="12" fillId="0" borderId="0" xfId="70" applyFont="1"/>
    <xf numFmtId="167" fontId="14" fillId="26" borderId="0" xfId="70" applyNumberFormat="1" applyFont="1" applyFill="1" applyBorder="1" applyAlignment="1">
      <alignment horizontal="center"/>
    </xf>
    <xf numFmtId="165" fontId="11" fillId="26" borderId="0" xfId="70" applyNumberFormat="1" applyFont="1" applyFill="1" applyBorder="1" applyAlignment="1">
      <alignment horizontal="center"/>
    </xf>
    <xf numFmtId="0" fontId="15" fillId="26" borderId="20" xfId="70" applyFont="1" applyFill="1" applyBorder="1"/>
    <xf numFmtId="0" fontId="14" fillId="26" borderId="20" xfId="70" applyFont="1" applyFill="1" applyBorder="1"/>
    <xf numFmtId="0" fontId="5" fillId="26" borderId="0" xfId="70" applyFont="1" applyFill="1" applyBorder="1" applyAlignment="1">
      <alignment horizontal="center" wrapText="1"/>
    </xf>
    <xf numFmtId="0" fontId="5" fillId="26" borderId="0" xfId="70" applyFont="1" applyFill="1" applyBorder="1"/>
    <xf numFmtId="0" fontId="11" fillId="26" borderId="0" xfId="70" applyFont="1" applyFill="1" applyBorder="1" applyAlignment="1">
      <alignment horizontal="left" indent="1"/>
    </xf>
    <xf numFmtId="0" fontId="5" fillId="26" borderId="20" xfId="70" applyFont="1" applyFill="1" applyBorder="1"/>
    <xf numFmtId="0" fontId="86" fillId="26" borderId="0" xfId="70" applyFont="1" applyFill="1" applyBorder="1" applyAlignment="1">
      <alignment horizontal="left"/>
    </xf>
    <xf numFmtId="0" fontId="11" fillId="25" borderId="23" xfId="70" applyFont="1" applyFill="1" applyBorder="1" applyAlignment="1">
      <alignment horizontal="left"/>
    </xf>
    <xf numFmtId="0" fontId="11" fillId="25" borderId="22" xfId="70" applyFont="1" applyFill="1" applyBorder="1" applyAlignment="1">
      <alignment horizontal="left"/>
    </xf>
    <xf numFmtId="0" fontId="7" fillId="25" borderId="0" xfId="70" applyFont="1" applyFill="1" applyBorder="1"/>
    <xf numFmtId="0" fontId="58" fillId="0" borderId="0" xfId="0" applyFont="1"/>
    <xf numFmtId="0" fontId="61" fillId="25" borderId="0" xfId="0" applyFont="1" applyFill="1" applyBorder="1"/>
    <xf numFmtId="0" fontId="0" fillId="25" borderId="21" xfId="0" applyFill="1" applyBorder="1"/>
    <xf numFmtId="0" fontId="7" fillId="25" borderId="19" xfId="0" applyFont="1" applyFill="1" applyBorder="1"/>
    <xf numFmtId="0" fontId="0" fillId="26" borderId="0" xfId="0" applyFill="1" applyBorder="1" applyAlignment="1">
      <alignment vertical="justify" wrapText="1"/>
    </xf>
    <xf numFmtId="0" fontId="47" fillId="25" borderId="0" xfId="0" applyFont="1" applyFill="1"/>
    <xf numFmtId="0" fontId="47" fillId="25" borderId="0" xfId="0" applyFont="1" applyFill="1" applyBorder="1"/>
    <xf numFmtId="0" fontId="47" fillId="0" borderId="0" xfId="0" applyFont="1"/>
    <xf numFmtId="2" fontId="18" fillId="26" borderId="0" xfId="0" applyNumberFormat="1" applyFont="1" applyFill="1" applyBorder="1" applyAlignment="1">
      <alignment horizontal="right"/>
    </xf>
    <xf numFmtId="0" fontId="0" fillId="0" borderId="0" xfId="0" applyAlignment="1"/>
    <xf numFmtId="0" fontId="18" fillId="26" borderId="0" xfId="0" applyFont="1" applyFill="1" applyBorder="1" applyAlignment="1">
      <alignment horizontal="right"/>
    </xf>
    <xf numFmtId="164" fontId="18" fillId="25" borderId="0" xfId="0" applyNumberFormat="1" applyFont="1" applyFill="1" applyBorder="1" applyAlignment="1">
      <alignment horizontal="right"/>
    </xf>
    <xf numFmtId="0" fontId="100" fillId="26" borderId="16" xfId="0" applyFont="1" applyFill="1" applyBorder="1" applyAlignment="1">
      <alignment vertical="center"/>
    </xf>
    <xf numFmtId="0" fontId="100" fillId="26" borderId="17" xfId="0" applyFont="1" applyFill="1" applyBorder="1" applyAlignment="1">
      <alignment vertical="center"/>
    </xf>
    <xf numFmtId="164" fontId="85" fillId="25" borderId="0" xfId="0" applyNumberFormat="1" applyFont="1" applyFill="1" applyBorder="1" applyAlignment="1">
      <alignment horizontal="right"/>
    </xf>
    <xf numFmtId="164" fontId="85"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7" fillId="25" borderId="0" xfId="0" applyFont="1" applyFill="1" applyBorder="1" applyAlignment="1"/>
    <xf numFmtId="0" fontId="58" fillId="25" borderId="0" xfId="0" applyFont="1" applyFill="1" applyAlignment="1"/>
    <xf numFmtId="0" fontId="58" fillId="25" borderId="20" xfId="0" applyFont="1" applyFill="1" applyBorder="1" applyAlignment="1"/>
    <xf numFmtId="0" fontId="85" fillId="25" borderId="0" xfId="0" applyFont="1" applyFill="1" applyBorder="1" applyAlignment="1"/>
    <xf numFmtId="0" fontId="85" fillId="26" borderId="0" xfId="0" applyFont="1" applyFill="1" applyBorder="1" applyAlignment="1"/>
    <xf numFmtId="0" fontId="74" fillId="25" borderId="0" xfId="0" applyFont="1" applyFill="1" applyBorder="1" applyAlignment="1"/>
    <xf numFmtId="0" fontId="58" fillId="0" borderId="0" xfId="0" applyFont="1" applyAlignment="1"/>
    <xf numFmtId="0" fontId="61" fillId="25" borderId="0" xfId="0" applyFont="1" applyFill="1" applyBorder="1" applyAlignment="1"/>
    <xf numFmtId="0" fontId="0" fillId="26" borderId="20" xfId="0" applyFill="1" applyBorder="1" applyAlignment="1"/>
    <xf numFmtId="0" fontId="44" fillId="25" borderId="0" xfId="0" applyFont="1" applyFill="1" applyBorder="1" applyAlignment="1">
      <alignment vertical="top"/>
    </xf>
    <xf numFmtId="0" fontId="11" fillId="25" borderId="0" xfId="0" applyFont="1" applyFill="1" applyBorder="1"/>
    <xf numFmtId="0" fontId="101" fillId="26" borderId="16" xfId="0" applyFont="1" applyFill="1" applyBorder="1" applyAlignment="1">
      <alignment vertical="center"/>
    </xf>
    <xf numFmtId="0" fontId="101" fillId="26" borderId="17" xfId="0" applyFont="1" applyFill="1" applyBorder="1" applyAlignment="1">
      <alignment vertical="center"/>
    </xf>
    <xf numFmtId="0" fontId="11" fillId="26" borderId="0" xfId="0" applyFont="1" applyFill="1" applyBorder="1"/>
    <xf numFmtId="0" fontId="68" fillId="25" borderId="0" xfId="0" applyFont="1" applyFill="1" applyBorder="1" applyAlignment="1">
      <alignment vertical="center"/>
    </xf>
    <xf numFmtId="0" fontId="48" fillId="25" borderId="0" xfId="0" applyFont="1" applyFill="1" applyBorder="1"/>
    <xf numFmtId="0" fontId="23" fillId="25" borderId="0" xfId="0" applyFont="1" applyFill="1" applyBorder="1"/>
    <xf numFmtId="164" fontId="14" fillId="27" borderId="0" xfId="40" applyNumberFormat="1" applyFont="1" applyFill="1" applyBorder="1" applyAlignment="1">
      <alignment horizontal="center" wrapText="1"/>
    </xf>
    <xf numFmtId="49" fontId="44" fillId="24" borderId="0" xfId="40" applyNumberFormat="1" applyFont="1" applyFill="1" applyBorder="1" applyAlignment="1">
      <alignment horizontal="center" vertical="center" wrapText="1"/>
    </xf>
    <xf numFmtId="167" fontId="14" fillId="26" borderId="0" xfId="62" applyNumberFormat="1" applyFont="1" applyFill="1" applyBorder="1" applyAlignment="1">
      <alignment horizontal="right" indent="1"/>
    </xf>
    <xf numFmtId="167" fontId="72" fillId="27" borderId="0" xfId="40" applyNumberFormat="1" applyFont="1" applyFill="1" applyBorder="1" applyAlignment="1">
      <alignment horizontal="right" wrapText="1" indent="1"/>
    </xf>
    <xf numFmtId="167" fontId="14" fillId="27" borderId="0" xfId="40" applyNumberFormat="1" applyFont="1" applyFill="1" applyBorder="1" applyAlignment="1">
      <alignment horizontal="right" wrapText="1" indent="1"/>
    </xf>
    <xf numFmtId="165" fontId="72" fillId="27" borderId="0" xfId="58" applyNumberFormat="1" applyFont="1" applyFill="1" applyBorder="1" applyAlignment="1">
      <alignment horizontal="right" wrapText="1" indent="1"/>
    </xf>
    <xf numFmtId="2" fontId="14" fillId="27" borderId="0" xfId="40" applyNumberFormat="1" applyFont="1" applyFill="1" applyBorder="1" applyAlignment="1">
      <alignment horizontal="right" wrapText="1" indent="1"/>
    </xf>
    <xf numFmtId="0" fontId="18" fillId="25" borderId="0" xfId="62" applyFont="1" applyFill="1" applyBorder="1" applyAlignment="1">
      <alignment horizontal="right"/>
    </xf>
    <xf numFmtId="0" fontId="4" fillId="25" borderId="0" xfId="62" applyFill="1" applyBorder="1" applyAlignment="1">
      <alignment vertical="top"/>
    </xf>
    <xf numFmtId="0" fontId="18" fillId="24" borderId="0" xfId="40" applyFont="1" applyFill="1" applyBorder="1" applyAlignment="1">
      <alignment vertical="top"/>
    </xf>
    <xf numFmtId="0" fontId="4" fillId="25" borderId="20" xfId="70" applyFill="1" applyBorder="1" applyAlignment="1">
      <alignment vertical="center"/>
    </xf>
    <xf numFmtId="0" fontId="13" fillId="25" borderId="0" xfId="70" applyFont="1" applyFill="1" applyBorder="1" applyAlignment="1">
      <alignment vertical="center"/>
    </xf>
    <xf numFmtId="0" fontId="13" fillId="25" borderId="0" xfId="62" applyFont="1" applyFill="1" applyBorder="1" applyAlignment="1">
      <alignment horizontal="left" indent="1"/>
    </xf>
    <xf numFmtId="167" fontId="14" fillId="27" borderId="0" xfId="40" applyNumberFormat="1" applyFont="1" applyFill="1" applyBorder="1" applyAlignment="1">
      <alignment horizontal="center" wrapText="1"/>
    </xf>
    <xf numFmtId="0" fontId="14" fillId="25" borderId="0" xfId="70" applyFont="1" applyFill="1" applyBorder="1" applyAlignment="1">
      <alignment horizontal="left"/>
    </xf>
    <xf numFmtId="0" fontId="4" fillId="26" borderId="0" xfId="70" applyFill="1"/>
    <xf numFmtId="0" fontId="18" fillId="25" borderId="0" xfId="70" applyFont="1" applyFill="1" applyBorder="1" applyAlignment="1">
      <alignment horizontal="right"/>
    </xf>
    <xf numFmtId="0" fontId="4" fillId="0" borderId="18" xfId="70" applyFill="1" applyBorder="1"/>
    <xf numFmtId="0" fontId="43" fillId="25" borderId="0" xfId="70" applyFont="1" applyFill="1" applyBorder="1" applyAlignment="1">
      <alignment horizontal="left"/>
    </xf>
    <xf numFmtId="0" fontId="4" fillId="0" borderId="0" xfId="70" applyAlignment="1">
      <alignment horizontal="center"/>
    </xf>
    <xf numFmtId="0" fontId="4" fillId="26" borderId="0" xfId="70" applyFill="1" applyBorder="1" applyAlignment="1">
      <alignment vertical="center"/>
    </xf>
    <xf numFmtId="3" fontId="14" fillId="25" borderId="0" xfId="70" applyNumberFormat="1" applyFont="1" applyFill="1" applyBorder="1" applyAlignment="1">
      <alignment horizontal="right"/>
    </xf>
    <xf numFmtId="0" fontId="5" fillId="25" borderId="0" xfId="70" applyFont="1" applyFill="1" applyAlignment="1">
      <alignment vertical="top"/>
    </xf>
    <xf numFmtId="0" fontId="5" fillId="25" borderId="20" xfId="70" applyFont="1" applyFill="1" applyBorder="1" applyAlignment="1">
      <alignment vertical="top"/>
    </xf>
    <xf numFmtId="0" fontId="5" fillId="0" borderId="0" xfId="70" applyFont="1" applyAlignment="1">
      <alignment vertical="top"/>
    </xf>
    <xf numFmtId="0" fontId="5" fillId="25" borderId="0" xfId="70" applyFont="1" applyFill="1" applyBorder="1" applyAlignment="1">
      <alignment horizontal="center"/>
    </xf>
    <xf numFmtId="0" fontId="7" fillId="25" borderId="0" xfId="70" applyFont="1" applyFill="1" applyBorder="1" applyAlignment="1">
      <alignment vertical="top"/>
    </xf>
    <xf numFmtId="0" fontId="16" fillId="29" borderId="20" xfId="70" applyFont="1" applyFill="1" applyBorder="1" applyAlignment="1">
      <alignment horizontal="center" vertical="center"/>
    </xf>
    <xf numFmtId="0" fontId="4" fillId="0" borderId="0" xfId="70" applyFill="1" applyAlignment="1">
      <alignment vertical="top"/>
    </xf>
    <xf numFmtId="0" fontId="4" fillId="0" borderId="0" xfId="70" applyFill="1" applyBorder="1" applyAlignment="1">
      <alignment vertical="top"/>
    </xf>
    <xf numFmtId="0" fontId="31" fillId="0" borderId="0" xfId="70" applyFont="1" applyFill="1" applyBorder="1"/>
    <xf numFmtId="0" fontId="7" fillId="0" borderId="0" xfId="70" applyFont="1" applyFill="1" applyBorder="1" applyAlignment="1">
      <alignment vertical="top"/>
    </xf>
    <xf numFmtId="0" fontId="95" fillId="35" borderId="0" xfId="68" applyFill="1" applyBorder="1" applyAlignment="1" applyProtection="1"/>
    <xf numFmtId="0" fontId="31" fillId="25" borderId="0" xfId="70" applyFont="1" applyFill="1" applyBorder="1" applyAlignment="1">
      <alignment vertical="top"/>
    </xf>
    <xf numFmtId="0" fontId="14" fillId="25" borderId="0" xfId="70" applyFont="1" applyFill="1" applyBorder="1" applyAlignment="1">
      <alignment vertical="top"/>
    </xf>
    <xf numFmtId="0" fontId="13" fillId="25" borderId="0" xfId="62" applyFont="1" applyFill="1" applyBorder="1" applyAlignment="1">
      <alignment horizontal="left" indent="1"/>
    </xf>
    <xf numFmtId="0" fontId="11" fillId="25" borderId="22" xfId="62" applyFont="1" applyFill="1" applyBorder="1" applyAlignment="1">
      <alignment horizontal="left"/>
    </xf>
    <xf numFmtId="0" fontId="51" fillId="25" borderId="19" xfId="0" applyFont="1" applyFill="1" applyBorder="1"/>
    <xf numFmtId="0" fontId="7" fillId="25" borderId="19" xfId="0" applyFont="1" applyFill="1" applyBorder="1" applyAlignment="1"/>
    <xf numFmtId="0" fontId="4" fillId="0" borderId="0" xfId="62" applyFill="1" applyBorder="1"/>
    <xf numFmtId="3" fontId="4" fillId="25" borderId="0" xfId="70" applyNumberFormat="1" applyFill="1"/>
    <xf numFmtId="0" fontId="13" fillId="25" borderId="18" xfId="70" applyFont="1" applyFill="1" applyBorder="1" applyAlignment="1"/>
    <xf numFmtId="167" fontId="69" fillId="26" borderId="0" xfId="62" applyNumberFormat="1" applyFont="1" applyFill="1" applyBorder="1" applyAlignment="1">
      <alignment horizontal="center"/>
    </xf>
    <xf numFmtId="167" fontId="14" fillId="26" borderId="0" xfId="62" applyNumberFormat="1" applyFont="1" applyFill="1" applyBorder="1" applyAlignment="1">
      <alignment horizontal="center"/>
    </xf>
    <xf numFmtId="164" fontId="53" fillId="26" borderId="0" xfId="40" applyNumberFormat="1" applyFont="1" applyFill="1" applyBorder="1" applyAlignment="1">
      <alignment horizontal="center" wrapText="1"/>
    </xf>
    <xf numFmtId="165" fontId="90" fillId="26" borderId="0" xfId="70" applyNumberFormat="1" applyFont="1" applyFill="1" applyBorder="1"/>
    <xf numFmtId="0" fontId="11" fillId="26" borderId="0" xfId="62" applyFont="1" applyFill="1" applyBorder="1" applyAlignment="1">
      <alignment horizontal="left" indent="1"/>
    </xf>
    <xf numFmtId="0" fontId="11" fillId="26" borderId="0" xfId="62" applyFont="1" applyFill="1" applyBorder="1" applyAlignment="1"/>
    <xf numFmtId="0" fontId="70" fillId="26" borderId="0" xfId="62" applyFont="1" applyFill="1" applyBorder="1" applyAlignment="1">
      <alignment horizontal="left" indent="1"/>
    </xf>
    <xf numFmtId="0" fontId="11" fillId="26" borderId="36" xfId="62" applyFont="1" applyFill="1" applyBorder="1" applyAlignment="1">
      <alignment horizontal="left" indent="1"/>
    </xf>
    <xf numFmtId="0" fontId="11" fillId="26" borderId="36" xfId="62" applyFont="1" applyFill="1" applyBorder="1" applyAlignment="1"/>
    <xf numFmtId="165" fontId="14" fillId="26" borderId="0" xfId="70" applyNumberFormat="1" applyFont="1" applyFill="1" applyBorder="1" applyAlignment="1">
      <alignment horizontal="center"/>
    </xf>
    <xf numFmtId="0" fontId="18" fillId="25" borderId="0" xfId="0" applyFont="1" applyFill="1" applyBorder="1" applyAlignment="1">
      <alignment horizontal="right"/>
    </xf>
    <xf numFmtId="0" fontId="13" fillId="25" borderId="11" xfId="0" applyFont="1" applyFill="1" applyBorder="1" applyAlignment="1">
      <alignment horizontal="center"/>
    </xf>
    <xf numFmtId="0" fontId="72" fillId="25" borderId="0" xfId="0" applyFont="1" applyFill="1" applyBorder="1" applyAlignment="1">
      <alignment horizontal="left"/>
    </xf>
    <xf numFmtId="0" fontId="18" fillId="25" borderId="0" xfId="0" applyFont="1" applyFill="1" applyBorder="1" applyAlignment="1">
      <alignment vertical="top"/>
    </xf>
    <xf numFmtId="0" fontId="7" fillId="25" borderId="0" xfId="0" applyFont="1" applyFill="1" applyBorder="1"/>
    <xf numFmtId="0" fontId="14" fillId="25" borderId="0" xfId="0" applyFont="1" applyFill="1" applyBorder="1" applyAlignment="1">
      <alignment horizontal="right"/>
    </xf>
    <xf numFmtId="0" fontId="11" fillId="25" borderId="0" xfId="70" applyFont="1" applyFill="1" applyBorder="1" applyAlignment="1">
      <alignment horizontal="left"/>
    </xf>
    <xf numFmtId="0" fontId="12" fillId="25" borderId="0" xfId="0" applyFont="1" applyFill="1" applyBorder="1"/>
    <xf numFmtId="0" fontId="4" fillId="25" borderId="19" xfId="70" applyFill="1" applyBorder="1"/>
    <xf numFmtId="0" fontId="77" fillId="26" borderId="15" xfId="70" applyFont="1" applyFill="1" applyBorder="1" applyAlignment="1">
      <alignment vertical="center"/>
    </xf>
    <xf numFmtId="0" fontId="100" fillId="26" borderId="16" xfId="70" applyFont="1" applyFill="1" applyBorder="1" applyAlignment="1">
      <alignment vertical="center"/>
    </xf>
    <xf numFmtId="0" fontId="100" fillId="26" borderId="17" xfId="70" applyFont="1" applyFill="1" applyBorder="1" applyAlignment="1">
      <alignment vertical="center"/>
    </xf>
    <xf numFmtId="0" fontId="58" fillId="25" borderId="0" xfId="70" applyFont="1" applyFill="1"/>
    <xf numFmtId="0" fontId="58" fillId="25" borderId="0" xfId="70" applyFont="1" applyFill="1" applyBorder="1"/>
    <xf numFmtId="0" fontId="61" fillId="25" borderId="19" xfId="70" applyFont="1" applyFill="1" applyBorder="1"/>
    <xf numFmtId="0" fontId="58" fillId="0" borderId="0" xfId="70" applyFont="1"/>
    <xf numFmtId="0" fontId="59" fillId="0" borderId="0" xfId="70" applyFont="1"/>
    <xf numFmtId="0" fontId="59" fillId="25" borderId="0" xfId="70" applyFont="1" applyFill="1"/>
    <xf numFmtId="0" fontId="59" fillId="25" borderId="0" xfId="70" applyFont="1" applyFill="1" applyBorder="1"/>
    <xf numFmtId="0" fontId="65" fillId="25" borderId="19" xfId="70" applyFont="1" applyFill="1" applyBorder="1"/>
    <xf numFmtId="0" fontId="59" fillId="26" borderId="0" xfId="70" applyFont="1" applyFill="1"/>
    <xf numFmtId="0" fontId="7" fillId="25" borderId="0" xfId="70" applyFont="1" applyFill="1" applyBorder="1" applyAlignment="1">
      <alignment vertical="center"/>
    </xf>
    <xf numFmtId="0" fontId="4" fillId="0" borderId="0" xfId="70" applyBorder="1" applyAlignment="1">
      <alignment vertical="center"/>
    </xf>
    <xf numFmtId="0" fontId="16" fillId="30" borderId="19" xfId="70" applyFont="1" applyFill="1" applyBorder="1" applyAlignment="1">
      <alignment horizontal="center" vertical="center"/>
    </xf>
    <xf numFmtId="3" fontId="5" fillId="25" borderId="22" xfId="70" applyNumberFormat="1" applyFont="1" applyFill="1" applyBorder="1" applyAlignment="1">
      <alignment horizontal="center"/>
    </xf>
    <xf numFmtId="0" fontId="5" fillId="25" borderId="22" xfId="70" applyFont="1" applyFill="1" applyBorder="1" applyAlignment="1">
      <alignment horizontal="center"/>
    </xf>
    <xf numFmtId="3" fontId="5" fillId="25" borderId="0" xfId="70" applyNumberFormat="1" applyFont="1" applyFill="1" applyBorder="1" applyAlignment="1">
      <alignment horizontal="center"/>
    </xf>
    <xf numFmtId="0" fontId="17" fillId="26" borderId="16" xfId="70" applyFont="1" applyFill="1" applyBorder="1" applyAlignment="1">
      <alignment vertical="center"/>
    </xf>
    <xf numFmtId="0" fontId="53" fillId="26" borderId="16" xfId="70" applyFont="1" applyFill="1" applyBorder="1" applyAlignment="1">
      <alignment horizontal="center" vertical="center"/>
    </xf>
    <xf numFmtId="0" fontId="53" fillId="26" borderId="17" xfId="70" applyFont="1" applyFill="1" applyBorder="1" applyAlignment="1">
      <alignment horizontal="center" vertical="center"/>
    </xf>
    <xf numFmtId="0" fontId="17" fillId="25" borderId="0" xfId="70" applyFont="1" applyFill="1" applyBorder="1" applyAlignment="1">
      <alignment vertical="center"/>
    </xf>
    <xf numFmtId="0" fontId="53" fillId="25" borderId="0" xfId="70" applyFont="1" applyFill="1" applyBorder="1" applyAlignment="1">
      <alignment horizontal="center" vertical="center"/>
    </xf>
    <xf numFmtId="0" fontId="73" fillId="25" borderId="0" xfId="70" applyFont="1" applyFill="1"/>
    <xf numFmtId="0" fontId="73" fillId="0" borderId="0" xfId="70" applyFont="1"/>
    <xf numFmtId="0" fontId="73" fillId="0" borderId="0" xfId="70" applyFont="1" applyFill="1"/>
    <xf numFmtId="165" fontId="75" fillId="26" borderId="0" xfId="70" applyNumberFormat="1" applyFont="1" applyFill="1" applyBorder="1" applyAlignment="1">
      <alignment horizontal="right" vertical="center"/>
    </xf>
    <xf numFmtId="165" fontId="14" fillId="26" borderId="0" xfId="70" applyNumberFormat="1" applyFont="1" applyFill="1" applyBorder="1" applyAlignment="1">
      <alignment horizontal="right" vertical="center"/>
    </xf>
    <xf numFmtId="165" fontId="5" fillId="25" borderId="0" xfId="70" applyNumberFormat="1" applyFont="1" applyFill="1" applyBorder="1" applyAlignment="1">
      <alignment horizontal="right" vertical="center"/>
    </xf>
    <xf numFmtId="0" fontId="72" fillId="25" borderId="0" xfId="70" applyFont="1" applyFill="1" applyBorder="1" applyAlignment="1">
      <alignment horizontal="center" vertical="center"/>
    </xf>
    <xf numFmtId="165" fontId="75" fillId="25" borderId="0" xfId="70" applyNumberFormat="1" applyFont="1" applyFill="1" applyBorder="1" applyAlignment="1">
      <alignment horizontal="center" vertical="center"/>
    </xf>
    <xf numFmtId="165" fontId="72" fillId="26" borderId="0" xfId="70" applyNumberFormat="1" applyFont="1" applyFill="1" applyBorder="1" applyAlignment="1">
      <alignment horizontal="right" vertical="center" wrapText="1"/>
    </xf>
    <xf numFmtId="0" fontId="76" fillId="25" borderId="0" xfId="70" applyFont="1" applyFill="1" applyAlignment="1">
      <alignment vertical="center"/>
    </xf>
    <xf numFmtId="0" fontId="76" fillId="25" borderId="20" xfId="70" applyFont="1" applyFill="1" applyBorder="1" applyAlignment="1">
      <alignment vertical="center"/>
    </xf>
    <xf numFmtId="0" fontId="76" fillId="0" borderId="0" xfId="70" applyFont="1" applyFill="1" applyBorder="1" applyAlignment="1">
      <alignment vertical="center"/>
    </xf>
    <xf numFmtId="165" fontId="72" fillId="26" borderId="0" xfId="70" applyNumberFormat="1" applyFont="1" applyFill="1" applyBorder="1" applyAlignment="1">
      <alignment horizontal="right" vertical="center"/>
    </xf>
    <xf numFmtId="0" fontId="76" fillId="0" borderId="0" xfId="70" applyFont="1" applyAlignment="1">
      <alignment vertical="center"/>
    </xf>
    <xf numFmtId="0" fontId="76" fillId="0" borderId="0" xfId="70" applyFont="1" applyFill="1" applyAlignment="1">
      <alignment vertical="center"/>
    </xf>
    <xf numFmtId="49" fontId="14" fillId="25" borderId="0" xfId="70" applyNumberFormat="1" applyFont="1" applyFill="1" applyBorder="1" applyAlignment="1">
      <alignment horizontal="left" indent="1"/>
    </xf>
    <xf numFmtId="165" fontId="5" fillId="25" borderId="0" xfId="70" applyNumberFormat="1" applyFont="1" applyFill="1" applyBorder="1" applyAlignment="1">
      <alignment horizontal="center" vertical="center"/>
    </xf>
    <xf numFmtId="49" fontId="75" fillId="25" borderId="0" xfId="70" applyNumberFormat="1" applyFont="1" applyFill="1" applyBorder="1" applyAlignment="1">
      <alignment horizontal="left" indent="1"/>
    </xf>
    <xf numFmtId="0" fontId="72" fillId="0" borderId="0" xfId="70" applyFont="1"/>
    <xf numFmtId="0" fontId="26" fillId="25" borderId="0" xfId="70" applyFont="1" applyFill="1"/>
    <xf numFmtId="0" fontId="26" fillId="25" borderId="20" xfId="70" applyFont="1" applyFill="1" applyBorder="1"/>
    <xf numFmtId="49" fontId="13" fillId="25" borderId="0" xfId="70" applyNumberFormat="1" applyFont="1" applyFill="1" applyBorder="1" applyAlignment="1">
      <alignment horizontal="left" indent="1"/>
    </xf>
    <xf numFmtId="0" fontId="26" fillId="0" borderId="0" xfId="70" applyFont="1"/>
    <xf numFmtId="0" fontId="26" fillId="0" borderId="0" xfId="70" applyFont="1" applyFill="1"/>
    <xf numFmtId="0" fontId="72" fillId="25" borderId="0" xfId="70" applyFont="1" applyFill="1"/>
    <xf numFmtId="0" fontId="72" fillId="25" borderId="20" xfId="70" applyFont="1" applyFill="1" applyBorder="1"/>
    <xf numFmtId="49" fontId="72" fillId="25" borderId="0" xfId="70" applyNumberFormat="1" applyFont="1" applyFill="1" applyBorder="1" applyAlignment="1">
      <alignment horizontal="left" indent="1"/>
    </xf>
    <xf numFmtId="0" fontId="72" fillId="0" borderId="0" xfId="70" applyFont="1" applyFill="1"/>
    <xf numFmtId="0" fontId="58" fillId="25" borderId="20" xfId="70" applyFont="1" applyFill="1" applyBorder="1"/>
    <xf numFmtId="0" fontId="57" fillId="25" borderId="0" xfId="70" applyFont="1" applyFill="1" applyBorder="1" applyAlignment="1">
      <alignment horizontal="left"/>
    </xf>
    <xf numFmtId="0" fontId="57" fillId="25" borderId="0" xfId="70" applyFont="1" applyFill="1" applyBorder="1" applyAlignment="1">
      <alignment horizontal="justify" vertical="center"/>
    </xf>
    <xf numFmtId="165" fontId="57" fillId="25" borderId="0" xfId="70" applyNumberFormat="1" applyFont="1" applyFill="1" applyBorder="1" applyAlignment="1">
      <alignment horizontal="center" vertical="center"/>
    </xf>
    <xf numFmtId="165" fontId="57" fillId="25" borderId="0" xfId="70" applyNumberFormat="1" applyFont="1" applyFill="1" applyBorder="1" applyAlignment="1">
      <alignment horizontal="right" vertical="center" wrapText="1"/>
    </xf>
    <xf numFmtId="0" fontId="16" fillId="30" borderId="20" xfId="70" applyFont="1" applyFill="1" applyBorder="1" applyAlignment="1">
      <alignment horizontal="center" vertical="center"/>
    </xf>
    <xf numFmtId="49" fontId="5" fillId="25" borderId="0" xfId="70" applyNumberFormat="1" applyFont="1" applyFill="1" applyBorder="1" applyAlignment="1">
      <alignment horizontal="center"/>
    </xf>
    <xf numFmtId="49" fontId="14" fillId="25" borderId="0" xfId="70" applyNumberFormat="1" applyFont="1" applyFill="1" applyBorder="1" applyAlignment="1">
      <alignment horizontal="center"/>
    </xf>
    <xf numFmtId="0" fontId="14" fillId="25" borderId="0" xfId="70" applyNumberFormat="1" applyFont="1" applyFill="1" applyBorder="1" applyAlignment="1">
      <alignment horizontal="center"/>
    </xf>
    <xf numFmtId="3" fontId="4" fillId="0" borderId="0" xfId="70" applyNumberFormat="1" applyAlignment="1">
      <alignment horizontal="center"/>
    </xf>
    <xf numFmtId="0" fontId="72" fillId="25" borderId="0" xfId="70" applyFont="1" applyFill="1" applyBorder="1" applyAlignment="1">
      <alignment horizontal="left"/>
    </xf>
    <xf numFmtId="0" fontId="32" fillId="25" borderId="0" xfId="70" applyFont="1" applyFill="1" applyAlignment="1">
      <alignment vertical="center"/>
    </xf>
    <xf numFmtId="0" fontId="32" fillId="25" borderId="20" xfId="70" applyFont="1" applyFill="1" applyBorder="1" applyAlignment="1">
      <alignment vertical="center"/>
    </xf>
    <xf numFmtId="0" fontId="72" fillId="25" borderId="0" xfId="70" applyFont="1" applyFill="1" applyBorder="1" applyAlignment="1">
      <alignment horizontal="left" vertical="center"/>
    </xf>
    <xf numFmtId="0" fontId="81" fillId="25" borderId="0" xfId="70" applyFont="1" applyFill="1" applyBorder="1" applyAlignment="1">
      <alignment horizontal="left" vertical="center"/>
    </xf>
    <xf numFmtId="0" fontId="32" fillId="0" borderId="0" xfId="70" applyFont="1" applyAlignment="1">
      <alignment vertical="center"/>
    </xf>
    <xf numFmtId="0" fontId="32" fillId="26" borderId="0" xfId="70" applyFont="1" applyFill="1" applyBorder="1" applyAlignment="1">
      <alignment vertical="center"/>
    </xf>
    <xf numFmtId="0" fontId="34" fillId="26" borderId="0" xfId="70" applyFont="1" applyFill="1" applyBorder="1" applyAlignment="1">
      <alignment vertical="center"/>
    </xf>
    <xf numFmtId="0" fontId="32" fillId="0" borderId="0" xfId="70" applyFont="1" applyBorder="1" applyAlignment="1">
      <alignment vertical="center"/>
    </xf>
    <xf numFmtId="164" fontId="4" fillId="26" borderId="0" xfId="70" applyNumberFormat="1" applyFill="1" applyBorder="1"/>
    <xf numFmtId="0" fontId="15" fillId="25" borderId="0" xfId="70" applyFont="1" applyFill="1" applyBorder="1" applyAlignment="1">
      <alignment vertical="center"/>
    </xf>
    <xf numFmtId="0" fontId="6" fillId="25" borderId="0" xfId="70" applyFont="1" applyFill="1" applyBorder="1" applyAlignment="1">
      <alignment vertical="center"/>
    </xf>
    <xf numFmtId="0" fontId="32" fillId="25" borderId="20" xfId="70" applyFont="1" applyFill="1" applyBorder="1"/>
    <xf numFmtId="0" fontId="34" fillId="25" borderId="0" xfId="70" applyFont="1" applyFill="1" applyBorder="1"/>
    <xf numFmtId="3" fontId="14" fillId="25" borderId="0" xfId="70" applyNumberFormat="1" applyFont="1" applyFill="1" applyBorder="1"/>
    <xf numFmtId="0" fontId="11" fillId="25" borderId="0" xfId="70" applyFont="1" applyFill="1" applyAlignment="1"/>
    <xf numFmtId="0" fontId="11" fillId="25" borderId="20" xfId="70" applyFont="1" applyFill="1" applyBorder="1" applyAlignment="1"/>
    <xf numFmtId="0" fontId="11" fillId="0" borderId="0" xfId="70" applyFont="1" applyAlignment="1"/>
    <xf numFmtId="3" fontId="5" fillId="25" borderId="0" xfId="70" applyNumberFormat="1" applyFont="1" applyFill="1" applyBorder="1"/>
    <xf numFmtId="0" fontId="4" fillId="0" borderId="20" xfId="70" applyBorder="1"/>
    <xf numFmtId="0" fontId="18" fillId="25" borderId="0" xfId="70" applyFont="1" applyFill="1" applyBorder="1" applyAlignment="1">
      <alignment vertical="center"/>
    </xf>
    <xf numFmtId="0" fontId="14" fillId="25" borderId="0" xfId="70" applyFont="1" applyFill="1" applyBorder="1" applyAlignment="1">
      <alignment horizontal="left" vertical="center"/>
    </xf>
    <xf numFmtId="0" fontId="16" fillId="38" borderId="20" xfId="70" applyFont="1" applyFill="1" applyBorder="1" applyAlignment="1">
      <alignment horizontal="center" vertical="center"/>
    </xf>
    <xf numFmtId="0" fontId="13" fillId="24" borderId="0" xfId="40" applyFont="1" applyFill="1" applyBorder="1" applyAlignment="1">
      <alignment horizontal="left" indent="2"/>
    </xf>
    <xf numFmtId="0" fontId="13" fillId="25" borderId="18" xfId="70" applyFont="1" applyFill="1" applyBorder="1" applyAlignment="1">
      <alignment horizontal="right"/>
    </xf>
    <xf numFmtId="0" fontId="81" fillId="26" borderId="0" xfId="70" applyFont="1" applyFill="1" applyBorder="1" applyAlignment="1">
      <alignment horizontal="left"/>
    </xf>
    <xf numFmtId="0" fontId="31" fillId="24" borderId="0" xfId="40" applyFont="1" applyFill="1" applyBorder="1" applyAlignment="1">
      <alignment horizontal="left" vertical="top" wrapText="1"/>
    </xf>
    <xf numFmtId="3" fontId="81" fillId="26" borderId="0" xfId="70" applyNumberFormat="1" applyFont="1" applyFill="1" applyBorder="1" applyAlignment="1">
      <alignment horizontal="left"/>
    </xf>
    <xf numFmtId="49" fontId="14" fillId="25" borderId="0" xfId="70" applyNumberFormat="1" applyFont="1" applyFill="1" applyBorder="1" applyAlignment="1">
      <alignment horizontal="left"/>
    </xf>
    <xf numFmtId="3" fontId="4" fillId="0" borderId="0" xfId="70" applyNumberFormat="1" applyFill="1" applyAlignment="1">
      <alignment horizontal="center"/>
    </xf>
    <xf numFmtId="3" fontId="13" fillId="26" borderId="0" xfId="40" applyNumberFormat="1" applyFont="1" applyFill="1" applyBorder="1" applyAlignment="1">
      <alignment horizontal="right" wrapText="1"/>
    </xf>
    <xf numFmtId="3" fontId="11" fillId="26" borderId="10" xfId="70" applyNumberFormat="1" applyFont="1" applyFill="1" applyBorder="1" applyAlignment="1">
      <alignment horizontal="center"/>
    </xf>
    <xf numFmtId="3" fontId="4" fillId="26" borderId="0" xfId="70" applyNumberFormat="1" applyFill="1" applyBorder="1" applyAlignment="1">
      <alignment horizontal="center"/>
    </xf>
    <xf numFmtId="164" fontId="72" fillId="26" borderId="0" xfId="40" applyNumberFormat="1" applyFont="1" applyFill="1" applyBorder="1" applyAlignment="1">
      <alignment horizontal="right" indent="1"/>
    </xf>
    <xf numFmtId="0" fontId="73" fillId="26" borderId="0" xfId="70" applyFont="1" applyFill="1"/>
    <xf numFmtId="165" fontId="73" fillId="26" borderId="0" xfId="70" applyNumberFormat="1" applyFont="1" applyFill="1" applyBorder="1" applyAlignment="1">
      <alignment horizontal="center" vertical="center"/>
    </xf>
    <xf numFmtId="165" fontId="4" fillId="26" borderId="0" xfId="70" applyNumberFormat="1" applyFont="1" applyFill="1" applyBorder="1" applyAlignment="1">
      <alignment horizontal="center" vertical="center"/>
    </xf>
    <xf numFmtId="0" fontId="76" fillId="26" borderId="0" xfId="70" applyFont="1" applyFill="1" applyAlignment="1">
      <alignment vertical="center"/>
    </xf>
    <xf numFmtId="165" fontId="26" fillId="26" borderId="0" xfId="70" applyNumberFormat="1" applyFont="1" applyFill="1" applyBorder="1" applyAlignment="1">
      <alignment horizontal="center" vertical="center"/>
    </xf>
    <xf numFmtId="165" fontId="72" fillId="26" borderId="0" xfId="70" applyNumberFormat="1" applyFont="1" applyFill="1" applyBorder="1" applyAlignment="1">
      <alignment horizontal="center" vertical="center"/>
    </xf>
    <xf numFmtId="0" fontId="14" fillId="26" borderId="0" xfId="70" applyNumberFormat="1" applyFont="1" applyFill="1" applyBorder="1" applyAlignment="1">
      <alignment horizontal="right"/>
    </xf>
    <xf numFmtId="164" fontId="4" fillId="0" borderId="0" xfId="70" applyNumberFormat="1"/>
    <xf numFmtId="0" fontId="13" fillId="25" borderId="59" xfId="62" applyFont="1" applyFill="1" applyBorder="1" applyAlignment="1">
      <alignment horizontal="center"/>
    </xf>
    <xf numFmtId="0" fontId="13" fillId="25" borderId="60" xfId="62" applyFont="1" applyFill="1" applyBorder="1" applyAlignment="1">
      <alignment horizontal="center"/>
    </xf>
    <xf numFmtId="0" fontId="14" fillId="25" borderId="0" xfId="0" applyFont="1" applyFill="1" applyBorder="1" applyAlignment="1">
      <alignment horizontal="left"/>
    </xf>
    <xf numFmtId="0" fontId="18" fillId="25" borderId="0" xfId="0" applyFont="1" applyFill="1" applyBorder="1" applyAlignment="1">
      <alignment horizontal="right"/>
    </xf>
    <xf numFmtId="0" fontId="13" fillId="25" borderId="11" xfId="0" applyFont="1" applyFill="1" applyBorder="1" applyAlignment="1">
      <alignment horizontal="center"/>
    </xf>
    <xf numFmtId="0" fontId="7" fillId="25" borderId="0" xfId="0" applyFont="1" applyFill="1" applyBorder="1"/>
    <xf numFmtId="0" fontId="12" fillId="25" borderId="0" xfId="0" applyFont="1" applyFill="1" applyBorder="1"/>
    <xf numFmtId="0" fontId="26" fillId="26" borderId="0" xfId="62" applyFont="1" applyFill="1" applyBorder="1"/>
    <xf numFmtId="3" fontId="14" fillId="26" borderId="0" xfId="62" applyNumberFormat="1" applyFont="1" applyFill="1" applyBorder="1" applyAlignment="1">
      <alignment horizontal="right" indent="2"/>
    </xf>
    <xf numFmtId="0" fontId="58" fillId="26" borderId="0" xfId="62" applyFont="1" applyFill="1" applyBorder="1" applyAlignment="1"/>
    <xf numFmtId="0" fontId="15" fillId="26" borderId="0" xfId="62" applyFont="1" applyFill="1" applyBorder="1"/>
    <xf numFmtId="0" fontId="14" fillId="26" borderId="0" xfId="0" applyFont="1" applyFill="1" applyBorder="1" applyAlignment="1">
      <alignment horizontal="left"/>
    </xf>
    <xf numFmtId="0" fontId="18" fillId="26" borderId="0" xfId="70" applyFont="1" applyFill="1" applyBorder="1" applyAlignment="1">
      <alignment horizontal="left"/>
    </xf>
    <xf numFmtId="0" fontId="72" fillId="25" borderId="0" xfId="70" applyFont="1" applyFill="1" applyBorder="1" applyAlignment="1"/>
    <xf numFmtId="167" fontId="32" fillId="0" borderId="0" xfId="70" applyNumberFormat="1" applyFont="1" applyBorder="1" applyAlignment="1">
      <alignment vertical="center"/>
    </xf>
    <xf numFmtId="0" fontId="72" fillId="25" borderId="20" xfId="70" applyFont="1" applyFill="1" applyBorder="1" applyAlignment="1">
      <alignment horizontal="left" indent="1"/>
    </xf>
    <xf numFmtId="0" fontId="4" fillId="44" borderId="0" xfId="70" applyFill="1" applyBorder="1"/>
    <xf numFmtId="0" fontId="14" fillId="44" borderId="0" xfId="70" applyFont="1" applyFill="1" applyBorder="1"/>
    <xf numFmtId="164" fontId="14" fillId="45" borderId="0" xfId="40" applyNumberFormat="1" applyFont="1" applyFill="1" applyBorder="1" applyAlignment="1">
      <alignment horizontal="center" wrapText="1"/>
    </xf>
    <xf numFmtId="0" fontId="7" fillId="44" borderId="0" xfId="70" applyFont="1" applyFill="1" applyBorder="1"/>
    <xf numFmtId="0" fontId="4" fillId="35" borderId="0" xfId="70" applyFill="1" applyBorder="1"/>
    <xf numFmtId="164" fontId="4" fillId="35" borderId="0" xfId="70" applyNumberFormat="1" applyFill="1" applyBorder="1"/>
    <xf numFmtId="0" fontId="18" fillId="35" borderId="0" xfId="70" applyFont="1" applyFill="1" applyBorder="1" applyAlignment="1">
      <alignment horizontal="right"/>
    </xf>
    <xf numFmtId="0" fontId="7" fillId="35" borderId="0" xfId="70" applyFont="1" applyFill="1" applyBorder="1"/>
    <xf numFmtId="0" fontId="106" fillId="0" borderId="0" xfId="70" applyFont="1" applyBorder="1" applyAlignment="1">
      <alignment vertical="center"/>
    </xf>
    <xf numFmtId="0" fontId="106" fillId="0" borderId="0" xfId="70" applyFont="1" applyBorder="1"/>
    <xf numFmtId="0" fontId="107" fillId="0" borderId="0" xfId="70" applyFont="1" applyBorder="1" applyAlignment="1">
      <alignment wrapText="1"/>
    </xf>
    <xf numFmtId="0" fontId="106" fillId="0" borderId="0" xfId="70" applyFont="1"/>
    <xf numFmtId="167" fontId="106" fillId="0" borderId="0" xfId="70" applyNumberFormat="1" applyFont="1" applyBorder="1" applyAlignment="1">
      <alignment vertical="center"/>
    </xf>
    <xf numFmtId="165" fontId="106" fillId="0" borderId="0" xfId="70" applyNumberFormat="1" applyFont="1" applyBorder="1" applyAlignment="1">
      <alignment vertical="center"/>
    </xf>
    <xf numFmtId="0" fontId="4" fillId="0" borderId="0" xfId="70" applyFill="1" applyAlignment="1">
      <alignment vertical="center"/>
    </xf>
    <xf numFmtId="0" fontId="4" fillId="0" borderId="20" xfId="70" applyFill="1" applyBorder="1" applyAlignment="1">
      <alignment vertical="center"/>
    </xf>
    <xf numFmtId="0" fontId="4" fillId="0" borderId="0" xfId="70" applyFill="1" applyBorder="1" applyAlignment="1">
      <alignment vertical="center"/>
    </xf>
    <xf numFmtId="0" fontId="106" fillId="0" borderId="0" xfId="70" applyFont="1" applyFill="1" applyBorder="1" applyAlignment="1">
      <alignment vertical="center"/>
    </xf>
    <xf numFmtId="0" fontId="4" fillId="26" borderId="0" xfId="70" applyFill="1" applyAlignment="1">
      <alignment vertical="center"/>
    </xf>
    <xf numFmtId="0" fontId="13" fillId="26" borderId="11" xfId="62" applyFont="1" applyFill="1" applyBorder="1" applyAlignment="1">
      <alignment horizontal="center" vertical="center"/>
    </xf>
    <xf numFmtId="0" fontId="32" fillId="0" borderId="0" xfId="70" applyFont="1" applyFill="1"/>
    <xf numFmtId="0" fontId="108" fillId="46" borderId="0" xfId="70" applyFont="1" applyFill="1" applyBorder="1"/>
    <xf numFmtId="0" fontId="108" fillId="46" borderId="0" xfId="70" applyFont="1" applyFill="1" applyBorder="1" applyAlignment="1">
      <alignment vertical="center"/>
    </xf>
    <xf numFmtId="167" fontId="72" fillId="26" borderId="0" xfId="59" applyNumberFormat="1" applyFont="1" applyFill="1" applyBorder="1" applyAlignment="1">
      <alignment horizontal="right"/>
    </xf>
    <xf numFmtId="167" fontId="14" fillId="26" borderId="0" xfId="59" applyNumberFormat="1" applyFont="1" applyFill="1" applyBorder="1" applyAlignment="1">
      <alignment horizontal="right"/>
    </xf>
    <xf numFmtId="167" fontId="14" fillId="26" borderId="0" xfId="59" applyNumberFormat="1" applyFont="1" applyFill="1" applyBorder="1" applyAlignment="1">
      <alignment horizontal="right" indent="1"/>
    </xf>
    <xf numFmtId="0" fontId="13" fillId="25" borderId="11" xfId="70" applyFont="1" applyFill="1" applyBorder="1" applyAlignment="1">
      <alignment horizontal="center"/>
    </xf>
    <xf numFmtId="2" fontId="11" fillId="26" borderId="0" xfId="62" applyNumberFormat="1" applyFont="1" applyFill="1" applyBorder="1" applyAlignment="1">
      <alignment horizontal="left" indent="1"/>
    </xf>
    <xf numFmtId="0" fontId="18" fillId="25" borderId="0" xfId="70" applyFont="1" applyFill="1" applyBorder="1" applyAlignment="1">
      <alignment horizontal="right"/>
    </xf>
    <xf numFmtId="0" fontId="4" fillId="25" borderId="20" xfId="70" applyFill="1" applyBorder="1" applyAlignment="1"/>
    <xf numFmtId="0" fontId="14" fillId="24" borderId="0" xfId="61" applyFont="1" applyFill="1" applyBorder="1" applyAlignment="1">
      <alignment horizontal="left"/>
    </xf>
    <xf numFmtId="0" fontId="96" fillId="27" borderId="0" xfId="61" applyFont="1" applyFill="1" applyBorder="1" applyAlignment="1">
      <alignment horizontal="left"/>
    </xf>
    <xf numFmtId="0" fontId="14" fillId="24" borderId="0" xfId="61" applyFont="1" applyFill="1" applyBorder="1" applyAlignment="1"/>
    <xf numFmtId="0" fontId="13" fillId="24" borderId="0" xfId="40" applyFont="1" applyFill="1" applyBorder="1" applyAlignment="1" applyProtection="1">
      <alignment horizontal="left" indent="1"/>
    </xf>
    <xf numFmtId="0" fontId="18" fillId="24" borderId="0" xfId="40" applyFont="1" applyFill="1" applyBorder="1" applyAlignment="1" applyProtection="1">
      <alignment horizontal="left" indent="1"/>
    </xf>
    <xf numFmtId="168" fontId="14" fillId="24" borderId="0" xfId="40" applyNumberFormat="1" applyFont="1" applyFill="1" applyBorder="1" applyAlignment="1" applyProtection="1">
      <alignment horizontal="right" wrapText="1"/>
    </xf>
    <xf numFmtId="0" fontId="13" fillId="24" borderId="0" xfId="40" applyFont="1" applyFill="1" applyBorder="1" applyProtection="1"/>
    <xf numFmtId="0" fontId="14" fillId="24" borderId="0" xfId="40" applyFont="1" applyFill="1" applyBorder="1" applyProtection="1"/>
    <xf numFmtId="0" fontId="72" fillId="24" borderId="0" xfId="40" applyFont="1" applyFill="1" applyBorder="1" applyProtection="1"/>
    <xf numFmtId="0" fontId="13" fillId="24" borderId="0" xfId="40" applyFont="1" applyFill="1" applyBorder="1" applyAlignment="1" applyProtection="1">
      <alignment horizontal="left"/>
    </xf>
    <xf numFmtId="3" fontId="11" fillId="26" borderId="0" xfId="70" applyNumberFormat="1" applyFont="1" applyFill="1" applyBorder="1" applyAlignment="1">
      <alignment horizontal="right"/>
    </xf>
    <xf numFmtId="0" fontId="72" fillId="44" borderId="0" xfId="70" applyFont="1" applyFill="1" applyBorder="1" applyAlignment="1">
      <alignment horizontal="right"/>
    </xf>
    <xf numFmtId="167" fontId="72" fillId="25" borderId="0" xfId="59" applyNumberFormat="1" applyFont="1" applyFill="1" applyBorder="1" applyAlignment="1">
      <alignment horizontal="right" indent="1"/>
    </xf>
    <xf numFmtId="170" fontId="13" fillId="25" borderId="11" xfId="70" applyNumberFormat="1" applyFont="1" applyFill="1" applyBorder="1" applyAlignment="1">
      <alignment horizontal="center"/>
    </xf>
    <xf numFmtId="171" fontId="18" fillId="26" borderId="0" xfId="40" applyNumberFormat="1" applyFont="1" applyFill="1" applyBorder="1" applyAlignment="1">
      <alignment horizontal="right" wrapText="1"/>
    </xf>
    <xf numFmtId="171" fontId="18" fillId="25" borderId="0" xfId="40" applyNumberFormat="1" applyFont="1" applyFill="1" applyBorder="1" applyAlignment="1">
      <alignment horizontal="right" wrapText="1"/>
    </xf>
    <xf numFmtId="0" fontId="13" fillId="25" borderId="11" xfId="70" applyFont="1" applyFill="1" applyBorder="1" applyAlignment="1" applyProtection="1">
      <alignment horizontal="center"/>
    </xf>
    <xf numFmtId="0" fontId="13" fillId="25" borderId="12" xfId="70" applyFont="1" applyFill="1" applyBorder="1" applyAlignment="1" applyProtection="1">
      <alignment horizontal="center"/>
    </xf>
    <xf numFmtId="165" fontId="14" fillId="27" borderId="0" xfId="40" applyNumberFormat="1" applyFont="1" applyFill="1" applyBorder="1" applyAlignment="1">
      <alignment horizontal="right" wrapText="1" indent="1"/>
    </xf>
    <xf numFmtId="0" fontId="49" fillId="25" borderId="0" xfId="70" applyFont="1" applyFill="1" applyAlignment="1"/>
    <xf numFmtId="0" fontId="49" fillId="0" borderId="0" xfId="70" applyFont="1" applyBorder="1" applyAlignment="1"/>
    <xf numFmtId="0" fontId="86" fillId="25" borderId="0" xfId="70" applyFont="1" applyFill="1" applyBorder="1" applyAlignment="1">
      <alignment horizontal="left"/>
    </xf>
    <xf numFmtId="0" fontId="7" fillId="25" borderId="0" xfId="70" applyFont="1" applyFill="1" applyBorder="1" applyAlignment="1"/>
    <xf numFmtId="0" fontId="49" fillId="0" borderId="0" xfId="70" applyFont="1" applyAlignment="1"/>
    <xf numFmtId="167" fontId="5" fillId="26" borderId="0" xfId="70" applyNumberFormat="1" applyFont="1" applyFill="1" applyBorder="1" applyAlignment="1">
      <alignment horizontal="right" indent="3"/>
    </xf>
    <xf numFmtId="167" fontId="96" fillId="26" borderId="0" xfId="70" applyNumberFormat="1" applyFont="1" applyFill="1" applyBorder="1" applyAlignment="1">
      <alignment horizontal="right" indent="3"/>
    </xf>
    <xf numFmtId="0" fontId="112" fillId="25" borderId="0" xfId="70" applyFont="1" applyFill="1" applyBorder="1" applyAlignment="1">
      <alignment horizontal="left" vertical="center"/>
    </xf>
    <xf numFmtId="0" fontId="0" fillId="25" borderId="22" xfId="51" applyFont="1" applyFill="1" applyBorder="1"/>
    <xf numFmtId="3" fontId="32" fillId="0" borderId="0" xfId="70" applyNumberFormat="1" applyFont="1" applyBorder="1" applyAlignment="1">
      <alignment vertical="center"/>
    </xf>
    <xf numFmtId="165" fontId="32" fillId="0" borderId="0" xfId="70" applyNumberFormat="1" applyFont="1" applyBorder="1" applyAlignment="1">
      <alignment vertical="center"/>
    </xf>
    <xf numFmtId="0" fontId="14" fillId="0" borderId="0" xfId="0" applyFont="1" applyAlignment="1">
      <alignment readingOrder="2"/>
    </xf>
    <xf numFmtId="0" fontId="14" fillId="24" borderId="0" xfId="40" applyFont="1" applyFill="1" applyBorder="1"/>
    <xf numFmtId="0" fontId="14" fillId="36" borderId="0" xfId="62" applyFont="1" applyFill="1" applyAlignment="1">
      <alignment vertical="center" wrapText="1"/>
    </xf>
    <xf numFmtId="0" fontId="92" fillId="38" borderId="0" xfId="62" applyFont="1" applyFill="1" applyBorder="1" applyAlignment="1">
      <alignment vertical="center"/>
    </xf>
    <xf numFmtId="0" fontId="5" fillId="36" borderId="0" xfId="62" applyFont="1" applyFill="1" applyAlignment="1">
      <alignment horizontal="left" vertical="center"/>
    </xf>
    <xf numFmtId="0" fontId="12" fillId="36" borderId="0" xfId="62" applyFont="1" applyFill="1" applyBorder="1" applyAlignment="1">
      <alignment horizontal="right" vertical="top" wrapText="1"/>
    </xf>
    <xf numFmtId="0" fontId="11" fillId="32" borderId="0" xfId="62" applyFont="1" applyFill="1" applyBorder="1" applyAlignment="1">
      <alignment horizontal="right"/>
    </xf>
    <xf numFmtId="0" fontId="12" fillId="36" borderId="38" xfId="62" applyFont="1" applyFill="1" applyBorder="1" applyAlignment="1">
      <alignment horizontal="right" vertical="top" wrapText="1"/>
    </xf>
    <xf numFmtId="0" fontId="13" fillId="36" borderId="0" xfId="62" applyFont="1" applyFill="1" applyBorder="1" applyAlignment="1">
      <alignment horizontal="right" vertical="center"/>
    </xf>
    <xf numFmtId="0" fontId="14" fillId="36" borderId="0" xfId="62" applyFont="1" applyFill="1" applyBorder="1" applyAlignment="1">
      <alignment horizontal="right" vertical="center" wrapText="1"/>
    </xf>
    <xf numFmtId="0" fontId="13" fillId="36" borderId="0" xfId="62" applyFont="1" applyFill="1" applyBorder="1" applyAlignment="1">
      <alignment horizontal="right" vertical="center" wrapText="1"/>
    </xf>
    <xf numFmtId="0" fontId="14" fillId="36" borderId="0" xfId="62" applyFont="1" applyFill="1" applyBorder="1" applyAlignment="1">
      <alignment horizontal="right" vertical="top" wrapText="1"/>
    </xf>
    <xf numFmtId="0" fontId="14" fillId="36" borderId="0" xfId="62" applyFont="1" applyFill="1" applyBorder="1" applyAlignment="1">
      <alignment horizontal="right" vertical="center"/>
    </xf>
    <xf numFmtId="0" fontId="14" fillId="36" borderId="0" xfId="62" applyFont="1" applyFill="1" applyBorder="1" applyAlignment="1">
      <alignment horizontal="right"/>
    </xf>
    <xf numFmtId="0" fontId="14" fillId="36" borderId="0" xfId="62" applyFont="1" applyFill="1" applyBorder="1" applyAlignment="1">
      <alignment horizontal="right" wrapText="1"/>
    </xf>
    <xf numFmtId="0" fontId="14" fillId="36" borderId="38" xfId="62" applyFont="1" applyFill="1" applyBorder="1" applyAlignment="1">
      <alignment horizontal="right"/>
    </xf>
    <xf numFmtId="0" fontId="4" fillId="36" borderId="0" xfId="62" applyFill="1" applyBorder="1" applyAlignment="1">
      <alignment horizontal="right" vertical="center"/>
    </xf>
    <xf numFmtId="0" fontId="4" fillId="36" borderId="0" xfId="62" applyFill="1" applyBorder="1" applyAlignment="1">
      <alignment horizontal="right"/>
    </xf>
    <xf numFmtId="0" fontId="13" fillId="0" borderId="11" xfId="0" applyFont="1" applyFill="1" applyBorder="1" applyAlignment="1">
      <alignment horizontal="center"/>
    </xf>
    <xf numFmtId="164" fontId="4" fillId="0" borderId="0" xfId="70" applyNumberFormat="1" applyFill="1"/>
    <xf numFmtId="165" fontId="4" fillId="0" borderId="0" xfId="70" applyNumberFormat="1" applyFill="1" applyAlignment="1">
      <alignment vertical="center"/>
    </xf>
    <xf numFmtId="0" fontId="58" fillId="0" borderId="0" xfId="70" applyFont="1" applyFill="1"/>
    <xf numFmtId="166" fontId="4" fillId="0" borderId="0" xfId="70" applyNumberFormat="1" applyFill="1"/>
    <xf numFmtId="1" fontId="101" fillId="26" borderId="0" xfId="70" applyNumberFormat="1" applyFont="1" applyFill="1" applyBorder="1" applyAlignment="1">
      <alignment horizontal="right"/>
    </xf>
    <xf numFmtId="0" fontId="18" fillId="27" borderId="0" xfId="40" applyFont="1" applyFill="1" applyBorder="1" applyAlignment="1"/>
    <xf numFmtId="0" fontId="18" fillId="24" borderId="19" xfId="61" applyFont="1" applyFill="1" applyBorder="1" applyAlignment="1">
      <alignment horizontal="left" wrapText="1"/>
    </xf>
    <xf numFmtId="0" fontId="13" fillId="26" borderId="12" xfId="70" applyFont="1" applyFill="1" applyBorder="1" applyAlignment="1">
      <alignment horizontal="center"/>
    </xf>
    <xf numFmtId="0" fontId="13" fillId="25" borderId="12" xfId="51" applyFont="1" applyFill="1" applyBorder="1" applyAlignment="1">
      <alignment horizontal="center" vertical="center"/>
    </xf>
    <xf numFmtId="0" fontId="4" fillId="26" borderId="0" xfId="52" applyFill="1" applyBorder="1"/>
    <xf numFmtId="0" fontId="13" fillId="25" borderId="0" xfId="52" applyFont="1" applyFill="1" applyBorder="1" applyAlignment="1">
      <alignment horizontal="left"/>
    </xf>
    <xf numFmtId="0" fontId="97" fillId="25" borderId="0" xfId="52" applyFont="1" applyFill="1" applyBorder="1" applyAlignment="1">
      <alignment horizontal="left"/>
    </xf>
    <xf numFmtId="0" fontId="13" fillId="25" borderId="0" xfId="51" applyFont="1" applyFill="1" applyBorder="1" applyAlignment="1">
      <alignment horizontal="right"/>
    </xf>
    <xf numFmtId="0" fontId="0" fillId="26" borderId="22" xfId="51" applyFont="1" applyFill="1" applyBorder="1"/>
    <xf numFmtId="0" fontId="11" fillId="25" borderId="22" xfId="51" applyFont="1" applyFill="1" applyBorder="1" applyAlignment="1">
      <alignment horizontal="left"/>
    </xf>
    <xf numFmtId="0" fontId="43" fillId="25" borderId="22" xfId="51" applyFont="1" applyFill="1" applyBorder="1" applyAlignment="1">
      <alignment horizontal="left"/>
    </xf>
    <xf numFmtId="0" fontId="0" fillId="0" borderId="22" xfId="51" applyFont="1" applyBorder="1"/>
    <xf numFmtId="0" fontId="18" fillId="0" borderId="0" xfId="51" applyFont="1" applyBorder="1" applyAlignment="1">
      <alignment vertical="top"/>
    </xf>
    <xf numFmtId="0" fontId="7" fillId="25" borderId="0" xfId="51" applyFont="1" applyFill="1" applyBorder="1"/>
    <xf numFmtId="0" fontId="13" fillId="25" borderId="11" xfId="51" applyFont="1" applyFill="1" applyBorder="1" applyAlignment="1">
      <alignment horizontal="center" vertical="center"/>
    </xf>
    <xf numFmtId="0" fontId="13" fillId="25" borderId="0" xfId="51" applyFont="1" applyFill="1" applyBorder="1" applyAlignment="1">
      <alignment horizontal="center" vertical="center"/>
    </xf>
    <xf numFmtId="49" fontId="13" fillId="25" borderId="0" xfId="51" applyNumberFormat="1" applyFont="1" applyFill="1" applyBorder="1" applyAlignment="1">
      <alignment horizontal="center" vertical="center" wrapText="1"/>
    </xf>
    <xf numFmtId="0" fontId="11" fillId="26" borderId="0" xfId="51" applyFont="1" applyFill="1" applyBorder="1" applyAlignment="1">
      <alignment horizontal="center"/>
    </xf>
    <xf numFmtId="0" fontId="18" fillId="25" borderId="0" xfId="51" applyFont="1" applyFill="1" applyBorder="1" applyAlignment="1">
      <alignment horizontal="center"/>
    </xf>
    <xf numFmtId="1" fontId="18" fillId="25" borderId="10" xfId="51" applyNumberFormat="1" applyFont="1" applyFill="1" applyBorder="1" applyAlignment="1">
      <alignment horizontal="center"/>
    </xf>
    <xf numFmtId="3" fontId="18" fillId="24" borderId="0" xfId="61" applyNumberFormat="1" applyFont="1" applyFill="1" applyBorder="1" applyAlignment="1">
      <alignment horizontal="center" wrapText="1"/>
    </xf>
    <xf numFmtId="0" fontId="11" fillId="25" borderId="19" xfId="51" applyFont="1" applyFill="1" applyBorder="1" applyAlignment="1">
      <alignment horizontal="center"/>
    </xf>
    <xf numFmtId="0" fontId="11" fillId="25" borderId="0" xfId="51" applyFont="1" applyFill="1" applyAlignment="1">
      <alignment horizontal="center"/>
    </xf>
    <xf numFmtId="0" fontId="11" fillId="0" borderId="0" xfId="51" applyFont="1" applyAlignment="1">
      <alignment horizontal="center"/>
    </xf>
    <xf numFmtId="165" fontId="14" fillId="27" borderId="0" xfId="61" applyNumberFormat="1" applyFont="1" applyFill="1" applyBorder="1" applyAlignment="1">
      <alignment horizontal="center" wrapText="1"/>
    </xf>
    <xf numFmtId="165" fontId="13" fillId="27" borderId="0" xfId="61" applyNumberFormat="1" applyFont="1" applyFill="1" applyBorder="1" applyAlignment="1">
      <alignment horizontal="center" wrapText="1"/>
    </xf>
    <xf numFmtId="0" fontId="13" fillId="40" borderId="0" xfId="61" applyFont="1" applyFill="1" applyBorder="1" applyAlignment="1">
      <alignment horizontal="left"/>
    </xf>
    <xf numFmtId="167" fontId="10" fillId="35" borderId="0" xfId="70" applyNumberFormat="1" applyFont="1" applyFill="1" applyBorder="1" applyAlignment="1">
      <alignment horizontal="right" indent="3"/>
    </xf>
    <xf numFmtId="4" fontId="13" fillId="40" borderId="0" xfId="61" applyNumberFormat="1" applyFont="1" applyFill="1" applyBorder="1" applyAlignment="1">
      <alignment horizontal="right" wrapText="1" indent="4"/>
    </xf>
    <xf numFmtId="4" fontId="96" fillId="27" borderId="0" xfId="61" applyNumberFormat="1" applyFont="1" applyFill="1" applyBorder="1" applyAlignment="1">
      <alignment horizontal="right" wrapText="1" indent="4"/>
    </xf>
    <xf numFmtId="165" fontId="113" fillId="27" borderId="0" xfId="61" applyNumberFormat="1" applyFont="1" applyFill="1" applyBorder="1" applyAlignment="1">
      <alignment horizontal="center" wrapText="1"/>
    </xf>
    <xf numFmtId="165" fontId="58" fillId="0" borderId="0" xfId="70" applyNumberFormat="1" applyFont="1" applyFill="1"/>
    <xf numFmtId="0" fontId="13" fillId="25" borderId="52" xfId="70" applyFont="1" applyFill="1" applyBorder="1" applyAlignment="1">
      <alignment horizontal="center"/>
    </xf>
    <xf numFmtId="0" fontId="13" fillId="25" borderId="11" xfId="70" applyFont="1" applyFill="1" applyBorder="1" applyAlignment="1">
      <alignment horizontal="center"/>
    </xf>
    <xf numFmtId="0" fontId="43" fillId="0" borderId="0" xfId="70" applyFont="1" applyProtection="1">
      <protection locked="0"/>
    </xf>
    <xf numFmtId="0" fontId="10" fillId="24" borderId="0" xfId="66" applyFont="1" applyFill="1" applyBorder="1" applyAlignment="1">
      <alignment horizontal="left" vertical="center"/>
    </xf>
    <xf numFmtId="0" fontId="45" fillId="25" borderId="0" xfId="63" applyFont="1" applyFill="1" applyBorder="1" applyAlignment="1">
      <alignment horizontal="left" vertical="center" wrapText="1"/>
    </xf>
    <xf numFmtId="0" fontId="14" fillId="25" borderId="0" xfId="70" applyFont="1" applyFill="1" applyBorder="1" applyAlignment="1">
      <alignment vertical="center"/>
    </xf>
    <xf numFmtId="4" fontId="5" fillId="25" borderId="0" xfId="63" applyNumberFormat="1" applyFont="1" applyFill="1" applyBorder="1" applyAlignment="1">
      <alignment horizontal="left" vertical="center" wrapText="1"/>
    </xf>
    <xf numFmtId="0" fontId="5" fillId="26" borderId="0" xfId="70" applyFont="1" applyFill="1" applyBorder="1" applyAlignment="1">
      <alignment vertical="center" wrapText="1"/>
    </xf>
    <xf numFmtId="0" fontId="5" fillId="25" borderId="0" xfId="70" applyFont="1" applyFill="1" applyBorder="1" applyAlignment="1">
      <alignment vertical="center" wrapText="1"/>
    </xf>
    <xf numFmtId="0" fontId="43" fillId="25" borderId="0" xfId="70" applyFont="1" applyFill="1" applyAlignment="1">
      <alignment vertical="center"/>
    </xf>
    <xf numFmtId="0" fontId="43" fillId="25" borderId="20" xfId="70" applyFont="1" applyFill="1" applyBorder="1" applyAlignment="1">
      <alignment vertical="center"/>
    </xf>
    <xf numFmtId="0" fontId="10" fillId="25" borderId="0" xfId="63" applyFont="1" applyFill="1" applyBorder="1" applyAlignment="1">
      <alignment horizontal="left" vertical="center" wrapText="1"/>
    </xf>
    <xf numFmtId="0" fontId="43" fillId="0" borderId="0" xfId="70" applyFont="1" applyAlignment="1">
      <alignment vertical="center"/>
    </xf>
    <xf numFmtId="0" fontId="10" fillId="24" borderId="0" xfId="40" applyFont="1" applyFill="1" applyBorder="1" applyAlignment="1">
      <alignment horizontal="left" vertical="center"/>
    </xf>
    <xf numFmtId="0" fontId="5" fillId="25" borderId="0" xfId="70" applyFont="1" applyFill="1" applyAlignment="1">
      <alignment vertical="center"/>
    </xf>
    <xf numFmtId="0" fontId="5" fillId="25" borderId="20" xfId="70" applyFont="1" applyFill="1" applyBorder="1" applyAlignment="1">
      <alignment vertical="center"/>
    </xf>
    <xf numFmtId="0" fontId="5" fillId="25" borderId="0" xfId="70" applyFont="1" applyFill="1" applyBorder="1" applyAlignment="1">
      <alignment vertical="center"/>
    </xf>
    <xf numFmtId="0" fontId="5" fillId="0" borderId="0" xfId="70" applyFont="1" applyAlignment="1">
      <alignment vertical="center"/>
    </xf>
    <xf numFmtId="0" fontId="10" fillId="27" borderId="0" xfId="40" applyFont="1" applyFill="1" applyBorder="1" applyAlignment="1">
      <alignment vertical="center"/>
    </xf>
    <xf numFmtId="4" fontId="5" fillId="26" borderId="0" xfId="63" applyNumberFormat="1" applyFont="1" applyFill="1" applyBorder="1" applyAlignment="1">
      <alignment horizontal="left" vertical="center" wrapText="1"/>
    </xf>
    <xf numFmtId="0" fontId="10" fillId="27" borderId="0" xfId="66" applyFont="1" applyFill="1" applyBorder="1" applyAlignment="1">
      <alignment horizontal="left" vertical="center"/>
    </xf>
    <xf numFmtId="0" fontId="5" fillId="26" borderId="0" xfId="70" applyFont="1" applyFill="1" applyAlignment="1">
      <alignment vertical="center" wrapText="1"/>
    </xf>
    <xf numFmtId="0" fontId="5" fillId="26" borderId="0" xfId="63" applyFont="1" applyFill="1" applyBorder="1" applyAlignment="1">
      <alignment horizontal="left" vertical="center" wrapText="1"/>
    </xf>
    <xf numFmtId="0" fontId="5" fillId="26" borderId="0" xfId="70" quotePrefix="1" applyFont="1" applyFill="1" applyBorder="1" applyAlignment="1">
      <alignment vertical="center" wrapText="1"/>
    </xf>
    <xf numFmtId="0" fontId="5" fillId="25" borderId="0" xfId="70" quotePrefix="1" applyFont="1" applyFill="1" applyBorder="1" applyAlignment="1">
      <alignment vertical="center" wrapText="1"/>
    </xf>
    <xf numFmtId="0" fontId="14" fillId="40" borderId="0" xfId="61" applyFont="1" applyFill="1" applyBorder="1" applyAlignment="1">
      <alignment horizontal="left" indent="1"/>
    </xf>
    <xf numFmtId="3" fontId="18" fillId="40" borderId="0" xfId="61" applyNumberFormat="1" applyFont="1" applyFill="1" applyBorder="1" applyAlignment="1">
      <alignment horizontal="center" wrapText="1"/>
    </xf>
    <xf numFmtId="0" fontId="14" fillId="40" borderId="0" xfId="61" applyFont="1" applyFill="1" applyBorder="1" applyAlignment="1"/>
    <xf numFmtId="1" fontId="47" fillId="0" borderId="0" xfId="70" applyNumberFormat="1" applyFont="1"/>
    <xf numFmtId="0" fontId="43" fillId="25" borderId="0" xfId="70" applyFont="1" applyFill="1" applyProtection="1">
      <protection locked="0"/>
    </xf>
    <xf numFmtId="0" fontId="13" fillId="26" borderId="63" xfId="70" applyFont="1" applyFill="1" applyBorder="1" applyAlignment="1"/>
    <xf numFmtId="0" fontId="4" fillId="26" borderId="0" xfId="62" applyFill="1"/>
    <xf numFmtId="0" fontId="47" fillId="26" borderId="0" xfId="62" applyFont="1" applyFill="1"/>
    <xf numFmtId="0" fontId="43" fillId="25" borderId="19" xfId="70" applyFont="1" applyFill="1" applyBorder="1" applyProtection="1">
      <protection locked="0"/>
    </xf>
    <xf numFmtId="0" fontId="43" fillId="25" borderId="0" xfId="70" applyFont="1" applyFill="1" applyBorder="1" applyProtection="1">
      <protection locked="0"/>
    </xf>
    <xf numFmtId="0" fontId="18" fillId="24" borderId="0" xfId="40" applyFont="1" applyFill="1" applyBorder="1" applyProtection="1">
      <protection locked="0"/>
    </xf>
    <xf numFmtId="0" fontId="14" fillId="24" borderId="0" xfId="40" applyFont="1" applyFill="1" applyBorder="1" applyProtection="1">
      <protection locked="0"/>
    </xf>
    <xf numFmtId="167" fontId="14" fillId="25" borderId="0" xfId="70" applyNumberFormat="1" applyFont="1" applyFill="1" applyBorder="1" applyAlignment="1" applyProtection="1">
      <alignment horizontal="right"/>
      <protection locked="0"/>
    </xf>
    <xf numFmtId="0" fontId="8" fillId="25" borderId="0" xfId="70" applyFont="1" applyFill="1" applyBorder="1" applyProtection="1">
      <protection locked="0"/>
    </xf>
    <xf numFmtId="0" fontId="11" fillId="25" borderId="0" xfId="0" applyFont="1" applyFill="1" applyBorder="1" applyAlignment="1">
      <alignment horizontal="left" vertical="center"/>
    </xf>
    <xf numFmtId="49" fontId="52" fillId="24" borderId="0" xfId="40" applyNumberFormat="1" applyFont="1" applyFill="1" applyBorder="1" applyAlignment="1">
      <alignment horizontal="center" readingOrder="1"/>
    </xf>
    <xf numFmtId="49" fontId="52" fillId="37" borderId="0" xfId="40" applyNumberFormat="1" applyFont="1" applyFill="1" applyBorder="1" applyAlignment="1">
      <alignment horizontal="center" vertical="center" readingOrder="1"/>
    </xf>
    <xf numFmtId="2" fontId="44" fillId="26" borderId="0" xfId="70" applyNumberFormat="1" applyFont="1" applyFill="1" applyBorder="1" applyAlignment="1">
      <alignment horizontal="center"/>
    </xf>
    <xf numFmtId="0" fontId="13" fillId="25" borderId="0" xfId="0" applyFont="1" applyFill="1" applyBorder="1" applyAlignment="1">
      <alignment horizontal="center"/>
    </xf>
    <xf numFmtId="0" fontId="13" fillId="25" borderId="0" xfId="0" applyFont="1" applyFill="1" applyBorder="1" applyAlignment="1">
      <alignment horizontal="center"/>
    </xf>
    <xf numFmtId="3" fontId="15" fillId="0" borderId="0" xfId="70" applyNumberFormat="1" applyFont="1"/>
    <xf numFmtId="0" fontId="82" fillId="26" borderId="0" xfId="62" applyFont="1" applyFill="1" applyBorder="1" applyAlignment="1">
      <alignment horizontal="center" vertical="center"/>
    </xf>
    <xf numFmtId="1" fontId="72" fillId="25" borderId="0" xfId="62" applyNumberFormat="1" applyFont="1" applyFill="1" applyBorder="1" applyAlignment="1">
      <alignment horizontal="right"/>
    </xf>
    <xf numFmtId="3" fontId="72" fillId="25" borderId="0" xfId="62" applyNumberFormat="1" applyFont="1" applyFill="1" applyBorder="1" applyAlignment="1">
      <alignment horizontal="right"/>
    </xf>
    <xf numFmtId="0" fontId="47" fillId="0" borderId="0" xfId="62" applyFont="1" applyFill="1" applyBorder="1"/>
    <xf numFmtId="0" fontId="58" fillId="0" borderId="0" xfId="62" applyFont="1" applyFill="1" applyBorder="1" applyAlignment="1"/>
    <xf numFmtId="0" fontId="47" fillId="26" borderId="0" xfId="62" applyFont="1" applyFill="1" applyBorder="1"/>
    <xf numFmtId="0" fontId="13" fillId="26" borderId="0" xfId="62" applyFont="1" applyFill="1" applyBorder="1" applyAlignment="1">
      <alignment horizontal="left" indent="1"/>
    </xf>
    <xf numFmtId="0" fontId="4" fillId="26" borderId="0" xfId="62" applyFill="1" applyBorder="1"/>
    <xf numFmtId="0" fontId="72" fillId="26" borderId="0" xfId="62" applyFont="1" applyFill="1" applyBorder="1" applyAlignment="1">
      <alignment horizontal="left"/>
    </xf>
    <xf numFmtId="3" fontId="42" fillId="26" borderId="0" xfId="62" applyNumberFormat="1" applyFont="1" applyFill="1" applyBorder="1" applyAlignment="1">
      <alignment horizontal="right"/>
    </xf>
    <xf numFmtId="0" fontId="31" fillId="26" borderId="0" xfId="40" applyFont="1" applyFill="1" applyBorder="1"/>
    <xf numFmtId="0" fontId="18" fillId="26" borderId="0" xfId="62" applyFont="1" applyFill="1" applyBorder="1" applyAlignment="1">
      <alignment horizontal="justify" wrapText="1"/>
    </xf>
    <xf numFmtId="0" fontId="61" fillId="26" borderId="0" xfId="62" applyFont="1" applyFill="1" applyBorder="1" applyAlignment="1">
      <alignment horizontal="left" vertical="center" indent="1"/>
    </xf>
    <xf numFmtId="0" fontId="59" fillId="26" borderId="0" xfId="62" applyFont="1" applyFill="1" applyBorder="1" applyAlignment="1">
      <alignment vertical="center"/>
    </xf>
    <xf numFmtId="0" fontId="58" fillId="26" borderId="0" xfId="62" applyFont="1" applyFill="1" applyBorder="1" applyAlignment="1">
      <alignment vertical="center"/>
    </xf>
    <xf numFmtId="1" fontId="13" fillId="26" borderId="0" xfId="40" applyNumberFormat="1" applyFont="1" applyFill="1" applyBorder="1" applyAlignment="1">
      <alignment horizontal="center" wrapText="1"/>
    </xf>
    <xf numFmtId="164" fontId="13" fillId="26" borderId="0" xfId="40" applyNumberFormat="1" applyFont="1" applyFill="1" applyBorder="1" applyAlignment="1">
      <alignment horizontal="right" wrapText="1" indent="2"/>
    </xf>
    <xf numFmtId="0" fontId="58" fillId="26" borderId="0" xfId="62" applyFont="1" applyFill="1" applyBorder="1"/>
    <xf numFmtId="1" fontId="72" fillId="25" borderId="0" xfId="62" applyNumberFormat="1" applyFont="1" applyFill="1" applyBorder="1" applyAlignment="1">
      <alignment horizontal="center"/>
    </xf>
    <xf numFmtId="3" fontId="72" fillId="25" borderId="0" xfId="62" applyNumberFormat="1" applyFont="1" applyFill="1" applyBorder="1" applyAlignment="1">
      <alignment horizontal="center"/>
    </xf>
    <xf numFmtId="3" fontId="13" fillId="25" borderId="0" xfId="62" applyNumberFormat="1" applyFont="1" applyFill="1" applyBorder="1" applyAlignment="1">
      <alignment horizontal="center"/>
    </xf>
    <xf numFmtId="0" fontId="13" fillId="26" borderId="0" xfId="0" applyFont="1" applyFill="1" applyBorder="1" applyAlignment="1">
      <alignment horizontal="center"/>
    </xf>
    <xf numFmtId="1" fontId="72" fillId="26" borderId="0" xfId="62" applyNumberFormat="1" applyFont="1" applyFill="1" applyBorder="1" applyAlignment="1">
      <alignment horizontal="right"/>
    </xf>
    <xf numFmtId="3" fontId="13" fillId="26" borderId="0" xfId="62" applyNumberFormat="1" applyFont="1" applyFill="1" applyBorder="1" applyAlignment="1">
      <alignment horizontal="right" indent="2"/>
    </xf>
    <xf numFmtId="3" fontId="72" fillId="26" borderId="0" xfId="62" applyNumberFormat="1" applyFont="1" applyFill="1" applyBorder="1" applyAlignment="1">
      <alignment horizontal="right"/>
    </xf>
    <xf numFmtId="3" fontId="13" fillId="26" borderId="0" xfId="62" applyNumberFormat="1" applyFont="1" applyFill="1" applyBorder="1" applyAlignment="1">
      <alignment horizontal="right"/>
    </xf>
    <xf numFmtId="1" fontId="13" fillId="26" borderId="64" xfId="0" applyNumberFormat="1" applyFont="1" applyFill="1" applyBorder="1" applyAlignment="1"/>
    <xf numFmtId="1" fontId="72" fillId="26" borderId="0" xfId="62" applyNumberFormat="1" applyFont="1" applyFill="1" applyBorder="1" applyAlignment="1"/>
    <xf numFmtId="3" fontId="72" fillId="26" borderId="0" xfId="62" applyNumberFormat="1" applyFont="1" applyFill="1" applyBorder="1" applyAlignment="1"/>
    <xf numFmtId="1" fontId="13" fillId="26" borderId="64" xfId="0" applyNumberFormat="1" applyFont="1" applyFill="1" applyBorder="1" applyAlignment="1">
      <alignment horizontal="center"/>
    </xf>
    <xf numFmtId="1" fontId="72" fillId="26" borderId="0" xfId="62" applyNumberFormat="1" applyFont="1" applyFill="1" applyBorder="1" applyAlignment="1">
      <alignment horizontal="center"/>
    </xf>
    <xf numFmtId="3" fontId="13" fillId="26" borderId="0" xfId="62" applyNumberFormat="1" applyFont="1" applyFill="1" applyBorder="1" applyAlignment="1">
      <alignment horizontal="center"/>
    </xf>
    <xf numFmtId="3" fontId="72" fillId="26" borderId="0" xfId="62" applyNumberFormat="1" applyFont="1" applyFill="1" applyBorder="1" applyAlignment="1">
      <alignment horizontal="center"/>
    </xf>
    <xf numFmtId="1" fontId="13" fillId="25" borderId="64" xfId="0" applyNumberFormat="1" applyFont="1" applyFill="1" applyBorder="1" applyAlignment="1">
      <alignment horizontal="center"/>
    </xf>
    <xf numFmtId="3" fontId="72" fillId="25" borderId="0" xfId="62" applyNumberFormat="1" applyFont="1" applyFill="1" applyBorder="1" applyAlignment="1"/>
    <xf numFmtId="1" fontId="13" fillId="25" borderId="64" xfId="0" applyNumberFormat="1" applyFont="1" applyFill="1" applyBorder="1" applyAlignment="1">
      <alignment horizontal="right"/>
    </xf>
    <xf numFmtId="0" fontId="13" fillId="25" borderId="0" xfId="0" applyFont="1" applyFill="1" applyBorder="1" applyAlignment="1">
      <alignment horizontal="right"/>
    </xf>
    <xf numFmtId="3" fontId="5" fillId="26" borderId="0" xfId="70" applyNumberFormat="1" applyFont="1" applyFill="1" applyBorder="1"/>
    <xf numFmtId="0" fontId="78" fillId="26" borderId="0" xfId="70" applyFont="1" applyFill="1" applyBorder="1" applyAlignment="1">
      <alignment horizontal="left" vertical="center"/>
    </xf>
    <xf numFmtId="3" fontId="14" fillId="26" borderId="0" xfId="70" applyNumberFormat="1" applyFont="1" applyFill="1" applyBorder="1" applyAlignment="1">
      <alignment horizontal="right"/>
    </xf>
    <xf numFmtId="0" fontId="18" fillId="25" borderId="65" xfId="62" applyFont="1" applyFill="1" applyBorder="1" applyAlignment="1">
      <alignment vertical="top"/>
    </xf>
    <xf numFmtId="0" fontId="77" fillId="26" borderId="66" xfId="0" applyFont="1" applyFill="1" applyBorder="1" applyAlignment="1">
      <alignment horizontal="left" vertical="center" wrapText="1"/>
    </xf>
    <xf numFmtId="0" fontId="77" fillId="26" borderId="0" xfId="0" applyFont="1" applyFill="1" applyBorder="1" applyAlignment="1">
      <alignment horizontal="left" vertical="center" wrapText="1"/>
    </xf>
    <xf numFmtId="1" fontId="13" fillId="26" borderId="64" xfId="0" applyNumberFormat="1" applyFont="1" applyFill="1" applyBorder="1" applyAlignment="1">
      <alignment horizontal="right"/>
    </xf>
    <xf numFmtId="0" fontId="13" fillId="26" borderId="0" xfId="0" applyFont="1" applyFill="1" applyBorder="1" applyAlignment="1">
      <alignment horizontal="right"/>
    </xf>
    <xf numFmtId="0" fontId="85" fillId="26" borderId="0" xfId="62" applyFont="1" applyFill="1" applyAlignment="1">
      <alignment horizontal="center"/>
    </xf>
    <xf numFmtId="0" fontId="72" fillId="26" borderId="0" xfId="62" applyFont="1" applyFill="1"/>
    <xf numFmtId="0" fontId="89" fillId="25" borderId="24" xfId="62" applyFont="1" applyFill="1" applyBorder="1" applyAlignment="1">
      <alignment horizontal="left" vertical="center" indent="1"/>
    </xf>
    <xf numFmtId="0" fontId="100" fillId="25" borderId="26" xfId="62" applyFont="1" applyFill="1" applyBorder="1" applyAlignment="1">
      <alignment vertical="center"/>
    </xf>
    <xf numFmtId="0" fontId="100" fillId="25" borderId="25" xfId="62" applyFont="1" applyFill="1" applyBorder="1" applyAlignment="1">
      <alignment vertical="center"/>
    </xf>
    <xf numFmtId="3" fontId="14" fillId="25" borderId="0" xfId="62" applyNumberFormat="1" applyFont="1" applyFill="1" applyBorder="1" applyAlignment="1">
      <alignment horizontal="center"/>
    </xf>
    <xf numFmtId="3" fontId="14" fillId="25" borderId="0" xfId="62" applyNumberFormat="1" applyFont="1" applyFill="1" applyBorder="1" applyAlignment="1">
      <alignment horizontal="right"/>
    </xf>
    <xf numFmtId="3" fontId="14" fillId="26" borderId="0" xfId="62" applyNumberFormat="1" applyFont="1" applyFill="1" applyBorder="1" applyAlignment="1"/>
    <xf numFmtId="3" fontId="14" fillId="26" borderId="0" xfId="62" applyNumberFormat="1" applyFont="1" applyFill="1" applyBorder="1" applyAlignment="1">
      <alignment horizontal="center"/>
    </xf>
    <xf numFmtId="3" fontId="14" fillId="26" borderId="0" xfId="62" applyNumberFormat="1" applyFont="1" applyFill="1" applyBorder="1" applyAlignment="1">
      <alignment horizontal="right"/>
    </xf>
    <xf numFmtId="3" fontId="14" fillId="25" borderId="0" xfId="62" applyNumberFormat="1" applyFont="1" applyFill="1" applyBorder="1" applyAlignment="1"/>
    <xf numFmtId="165" fontId="4" fillId="0" borderId="0" xfId="70" applyNumberFormat="1" applyFill="1"/>
    <xf numFmtId="0" fontId="13" fillId="26" borderId="11" xfId="0" applyFont="1" applyFill="1" applyBorder="1" applyAlignment="1">
      <alignment horizontal="center"/>
    </xf>
    <xf numFmtId="0" fontId="72" fillId="25" borderId="0" xfId="70" applyFont="1" applyFill="1" applyBorder="1" applyAlignment="1">
      <alignment horizontal="left"/>
    </xf>
    <xf numFmtId="0" fontId="14" fillId="25" borderId="0" xfId="70" applyNumberFormat="1" applyFont="1" applyFill="1" applyBorder="1" applyAlignment="1">
      <alignment horizontal="right"/>
    </xf>
    <xf numFmtId="0" fontId="13" fillId="25" borderId="0" xfId="70" applyFont="1" applyFill="1" applyBorder="1" applyAlignment="1">
      <alignment horizontal="left"/>
    </xf>
    <xf numFmtId="0" fontId="11" fillId="25" borderId="23" xfId="70" applyFont="1" applyFill="1" applyBorder="1" applyAlignment="1">
      <alignment horizontal="left"/>
    </xf>
    <xf numFmtId="0" fontId="11" fillId="25" borderId="22" xfId="70" applyFont="1" applyFill="1" applyBorder="1" applyAlignment="1">
      <alignment horizontal="left"/>
    </xf>
    <xf numFmtId="0" fontId="4" fillId="26" borderId="0" xfId="62" applyFill="1" applyBorder="1" applyAlignment="1">
      <alignment vertical="center"/>
    </xf>
    <xf numFmtId="0" fontId="4" fillId="25" borderId="19" xfId="62" applyFill="1" applyBorder="1" applyAlignment="1">
      <alignment vertical="center"/>
    </xf>
    <xf numFmtId="0" fontId="4" fillId="0" borderId="0" xfId="62" applyFill="1" applyBorder="1" applyAlignment="1">
      <alignment vertical="center"/>
    </xf>
    <xf numFmtId="0" fontId="58" fillId="25" borderId="0" xfId="62" applyFont="1" applyFill="1" applyAlignment="1">
      <alignment vertical="center"/>
    </xf>
    <xf numFmtId="0" fontId="13" fillId="25" borderId="0" xfId="62" applyFont="1" applyFill="1" applyBorder="1" applyAlignment="1">
      <alignment horizontal="left" vertical="center"/>
    </xf>
    <xf numFmtId="0" fontId="13" fillId="25" borderId="0" xfId="62" applyFont="1" applyFill="1" applyBorder="1" applyAlignment="1">
      <alignment horizontal="justify" vertical="center"/>
    </xf>
    <xf numFmtId="3" fontId="14" fillId="25" borderId="0" xfId="62" applyNumberFormat="1" applyFont="1" applyFill="1" applyBorder="1" applyAlignment="1">
      <alignment vertical="center"/>
    </xf>
    <xf numFmtId="0" fontId="13" fillId="25" borderId="0" xfId="62" applyFont="1" applyFill="1" applyBorder="1" applyAlignment="1">
      <alignment horizontal="left"/>
    </xf>
    <xf numFmtId="0" fontId="85" fillId="26" borderId="0" xfId="62" applyFont="1" applyFill="1" applyAlignment="1">
      <alignment horizontal="center" vertical="center"/>
    </xf>
    <xf numFmtId="3" fontId="14" fillId="25" borderId="0" xfId="62" applyNumberFormat="1" applyFont="1" applyFill="1" applyBorder="1" applyAlignment="1">
      <alignment horizontal="center" vertical="center"/>
    </xf>
    <xf numFmtId="3" fontId="14" fillId="25" borderId="0" xfId="62" applyNumberFormat="1" applyFont="1" applyFill="1" applyBorder="1" applyAlignment="1">
      <alignment horizontal="right" vertical="center"/>
    </xf>
    <xf numFmtId="3" fontId="14" fillId="26" borderId="0" xfId="62" applyNumberFormat="1" applyFont="1" applyFill="1" applyBorder="1" applyAlignment="1">
      <alignment vertical="center"/>
    </xf>
    <xf numFmtId="3" fontId="14" fillId="26" borderId="0" xfId="62" applyNumberFormat="1" applyFont="1" applyFill="1" applyBorder="1" applyAlignment="1">
      <alignment horizontal="center" vertical="center"/>
    </xf>
    <xf numFmtId="3" fontId="14" fillId="26" borderId="0" xfId="62" applyNumberFormat="1" applyFont="1" applyFill="1" applyBorder="1" applyAlignment="1">
      <alignment horizontal="right" vertical="center"/>
    </xf>
    <xf numFmtId="164" fontId="14" fillId="27" borderId="20" xfId="40" applyNumberFormat="1" applyFont="1" applyFill="1" applyBorder="1" applyAlignment="1">
      <alignment horizontal="center" readingOrder="1"/>
    </xf>
    <xf numFmtId="164" fontId="14" fillId="27" borderId="0" xfId="40" applyNumberFormat="1" applyFont="1" applyFill="1" applyBorder="1" applyAlignment="1">
      <alignment horizontal="center" readingOrder="1"/>
    </xf>
    <xf numFmtId="0" fontId="72" fillId="25" borderId="0" xfId="70" applyFont="1" applyFill="1" applyBorder="1" applyAlignment="1">
      <alignment horizontal="left"/>
    </xf>
    <xf numFmtId="0" fontId="72" fillId="26" borderId="0" xfId="70" applyFont="1" applyFill="1" applyBorder="1" applyAlignment="1">
      <alignment horizontal="left"/>
    </xf>
    <xf numFmtId="0" fontId="13" fillId="25" borderId="0" xfId="70" applyFont="1" applyFill="1" applyBorder="1" applyAlignment="1">
      <alignment horizontal="left"/>
    </xf>
    <xf numFmtId="0" fontId="11" fillId="25" borderId="22" xfId="70" applyFont="1" applyFill="1" applyBorder="1" applyAlignment="1">
      <alignment horizontal="left"/>
    </xf>
    <xf numFmtId="1" fontId="15" fillId="0" borderId="0" xfId="70" applyNumberFormat="1" applyFont="1"/>
    <xf numFmtId="0" fontId="18" fillId="24" borderId="0" xfId="40" applyFont="1" applyFill="1" applyBorder="1" applyAlignment="1" applyProtection="1">
      <alignment horizontal="left"/>
    </xf>
    <xf numFmtId="0" fontId="18" fillId="26" borderId="0" xfId="70" applyFont="1" applyFill="1" applyBorder="1" applyAlignment="1">
      <alignment vertical="top"/>
    </xf>
    <xf numFmtId="49" fontId="13" fillId="25" borderId="12" xfId="62" applyNumberFormat="1" applyFont="1" applyFill="1" applyBorder="1" applyAlignment="1">
      <alignment horizontal="center" vertical="center" wrapText="1"/>
    </xf>
    <xf numFmtId="0" fontId="13" fillId="25" borderId="57" xfId="62" applyFont="1" applyFill="1" applyBorder="1" applyAlignment="1">
      <alignment horizontal="center"/>
    </xf>
    <xf numFmtId="0" fontId="4" fillId="26" borderId="0" xfId="63" applyFill="1" applyAlignment="1"/>
    <xf numFmtId="0" fontId="18" fillId="25" borderId="48" xfId="63" applyFont="1" applyFill="1" applyBorder="1" applyAlignment="1">
      <alignment horizontal="right"/>
    </xf>
    <xf numFmtId="0" fontId="4" fillId="25" borderId="0" xfId="63" applyFont="1" applyFill="1" applyAlignment="1">
      <alignment vertical="center"/>
    </xf>
    <xf numFmtId="0" fontId="4" fillId="25" borderId="0" xfId="63" applyFont="1" applyFill="1" applyBorder="1" applyAlignment="1">
      <alignment vertical="center"/>
    </xf>
    <xf numFmtId="0" fontId="4" fillId="26" borderId="0" xfId="63" applyFont="1" applyFill="1" applyAlignment="1">
      <alignment vertical="center"/>
    </xf>
    <xf numFmtId="0" fontId="4" fillId="0" borderId="0" xfId="63" applyFont="1" applyAlignment="1">
      <alignment vertical="center"/>
    </xf>
    <xf numFmtId="0" fontId="4" fillId="25" borderId="0" xfId="63" applyFont="1" applyFill="1"/>
    <xf numFmtId="0" fontId="12" fillId="25" borderId="0" xfId="63" applyFont="1" applyFill="1" applyBorder="1"/>
    <xf numFmtId="0" fontId="4" fillId="26" borderId="0" xfId="63" applyFont="1" applyFill="1"/>
    <xf numFmtId="0" fontId="4" fillId="0" borderId="0" xfId="63" applyFont="1"/>
    <xf numFmtId="0" fontId="12" fillId="26" borderId="0" xfId="63" applyFont="1" applyFill="1" applyBorder="1"/>
    <xf numFmtId="0" fontId="73" fillId="0" borderId="0" xfId="63" applyFont="1" applyAlignment="1"/>
    <xf numFmtId="0" fontId="81" fillId="25" borderId="19" xfId="63" applyFont="1" applyFill="1" applyBorder="1"/>
    <xf numFmtId="0" fontId="73" fillId="25" borderId="0" xfId="63" applyFont="1" applyFill="1" applyAlignment="1"/>
    <xf numFmtId="0" fontId="73" fillId="25" borderId="0" xfId="63" applyFont="1" applyFill="1" applyBorder="1" applyAlignment="1"/>
    <xf numFmtId="0" fontId="72" fillId="24" borderId="0" xfId="66" applyFont="1" applyFill="1" applyBorder="1" applyAlignment="1">
      <alignment horizontal="left"/>
    </xf>
    <xf numFmtId="0" fontId="72" fillId="27" borderId="0" xfId="40" applyFont="1" applyFill="1" applyBorder="1" applyAlignment="1"/>
    <xf numFmtId="4" fontId="83" fillId="27" borderId="0" xfId="40" applyNumberFormat="1" applyFont="1" applyFill="1" applyBorder="1" applyAlignment="1">
      <alignment horizontal="right" wrapText="1"/>
    </xf>
    <xf numFmtId="0" fontId="73" fillId="26" borderId="0" xfId="63" applyFont="1" applyFill="1" applyAlignment="1"/>
    <xf numFmtId="1" fontId="14" fillId="26" borderId="0" xfId="63" applyNumberFormat="1" applyFont="1" applyFill="1" applyBorder="1" applyAlignment="1">
      <alignment horizontal="center" vertical="center" wrapText="1"/>
    </xf>
    <xf numFmtId="0" fontId="44" fillId="27" borderId="0" xfId="66" applyFont="1" applyFill="1" applyBorder="1" applyAlignment="1">
      <alignment horizontal="left"/>
    </xf>
    <xf numFmtId="0" fontId="13" fillId="25" borderId="0" xfId="70" applyFont="1" applyFill="1" applyBorder="1" applyAlignment="1">
      <alignment horizontal="left"/>
    </xf>
    <xf numFmtId="165" fontId="11" fillId="26" borderId="0" xfId="70" applyNumberFormat="1" applyFont="1" applyFill="1" applyBorder="1" applyAlignment="1">
      <alignment horizontal="center" vertical="center"/>
    </xf>
    <xf numFmtId="0" fontId="13" fillId="25" borderId="12" xfId="70" applyFont="1" applyFill="1" applyBorder="1" applyAlignment="1">
      <alignment horizontal="center"/>
    </xf>
    <xf numFmtId="0" fontId="49" fillId="25" borderId="0" xfId="70" applyFont="1" applyFill="1" applyAlignment="1">
      <alignment vertical="center"/>
    </xf>
    <xf numFmtId="0" fontId="49" fillId="25" borderId="20" xfId="70" applyFont="1" applyFill="1" applyBorder="1" applyAlignment="1">
      <alignment vertical="center"/>
    </xf>
    <xf numFmtId="0" fontId="8" fillId="25" borderId="0" xfId="70" applyFont="1" applyFill="1" applyBorder="1" applyAlignment="1">
      <alignment vertical="center"/>
    </xf>
    <xf numFmtId="0" fontId="49" fillId="25" borderId="0" xfId="70" applyFont="1" applyFill="1" applyBorder="1" applyAlignment="1">
      <alignment vertical="center"/>
    </xf>
    <xf numFmtId="0" fontId="49" fillId="0" borderId="0" xfId="70" applyFont="1" applyAlignment="1">
      <alignment vertical="center"/>
    </xf>
    <xf numFmtId="1" fontId="83" fillId="26" borderId="0" xfId="70" applyNumberFormat="1" applyFont="1" applyFill="1" applyBorder="1" applyAlignment="1">
      <alignment horizontal="right" vertical="center"/>
    </xf>
    <xf numFmtId="167" fontId="4" fillId="0" borderId="0" xfId="70" applyNumberFormat="1" applyFill="1"/>
    <xf numFmtId="0" fontId="15" fillId="0" borderId="0" xfId="70" applyFont="1" applyAlignment="1"/>
    <xf numFmtId="164" fontId="58" fillId="0" borderId="0" xfId="70" applyNumberFormat="1" applyFont="1" applyFill="1"/>
    <xf numFmtId="168" fontId="4" fillId="0" borderId="0" xfId="70" applyNumberFormat="1" applyFill="1"/>
    <xf numFmtId="0" fontId="4" fillId="0" borderId="0" xfId="219" applyFont="1"/>
    <xf numFmtId="0" fontId="7" fillId="25" borderId="0" xfId="0" applyFont="1" applyFill="1" applyBorder="1"/>
    <xf numFmtId="0" fontId="43" fillId="26" borderId="31" xfId="63" applyFont="1" applyFill="1" applyBorder="1" applyAlignment="1">
      <alignment horizontal="left" vertical="center"/>
    </xf>
    <xf numFmtId="0" fontId="43" fillId="26" borderId="32" xfId="63" applyFont="1" applyFill="1" applyBorder="1" applyAlignment="1">
      <alignment horizontal="left" vertical="center"/>
    </xf>
    <xf numFmtId="0" fontId="13" fillId="25" borderId="59" xfId="0" applyFont="1" applyFill="1" applyBorder="1" applyAlignment="1">
      <alignment horizontal="center"/>
    </xf>
    <xf numFmtId="0" fontId="31" fillId="25" borderId="0" xfId="62" applyFont="1" applyFill="1" applyBorder="1"/>
    <xf numFmtId="0" fontId="13" fillId="26" borderId="52" xfId="70" applyFont="1" applyFill="1" applyBorder="1" applyAlignment="1">
      <alignment horizontal="center"/>
    </xf>
    <xf numFmtId="0" fontId="13" fillId="25" borderId="0" xfId="0" applyFont="1" applyFill="1" applyBorder="1" applyAlignment="1">
      <alignment horizontal="center"/>
    </xf>
    <xf numFmtId="0" fontId="55" fillId="26" borderId="0" xfId="62" applyFont="1" applyFill="1" applyBorder="1"/>
    <xf numFmtId="0" fontId="13" fillId="26" borderId="51" xfId="70" applyFont="1" applyFill="1" applyBorder="1" applyAlignment="1"/>
    <xf numFmtId="0" fontId="13" fillId="25" borderId="69" xfId="62" applyFont="1" applyFill="1" applyBorder="1" applyAlignment="1">
      <alignment horizontal="center"/>
    </xf>
    <xf numFmtId="167" fontId="14" fillId="27" borderId="69" xfId="40" applyNumberFormat="1" applyFont="1" applyFill="1" applyBorder="1" applyAlignment="1">
      <alignment horizontal="right" wrapText="1" indent="1"/>
    </xf>
    <xf numFmtId="167" fontId="72" fillId="26" borderId="0" xfId="62" applyNumberFormat="1" applyFont="1" applyFill="1" applyBorder="1" applyAlignment="1">
      <alignment horizontal="right" indent="1"/>
    </xf>
    <xf numFmtId="165" fontId="5" fillId="25" borderId="0" xfId="0" applyNumberFormat="1" applyFont="1" applyFill="1" applyBorder="1" applyAlignment="1">
      <alignment horizontal="right" indent="1"/>
    </xf>
    <xf numFmtId="167" fontId="72" fillId="27" borderId="70" xfId="40" applyNumberFormat="1" applyFont="1" applyFill="1" applyBorder="1" applyAlignment="1">
      <alignment horizontal="right" wrapText="1" indent="1"/>
    </xf>
    <xf numFmtId="167" fontId="14" fillId="27" borderId="70" xfId="40" applyNumberFormat="1" applyFont="1" applyFill="1" applyBorder="1" applyAlignment="1">
      <alignment horizontal="right" wrapText="1" indent="1"/>
    </xf>
    <xf numFmtId="167" fontId="14" fillId="27" borderId="70" xfId="40" applyNumberFormat="1" applyFont="1" applyFill="1" applyBorder="1" applyAlignment="1">
      <alignment horizontal="center" wrapText="1"/>
    </xf>
    <xf numFmtId="165" fontId="72" fillId="27" borderId="70" xfId="58" applyNumberFormat="1" applyFont="1" applyFill="1" applyBorder="1" applyAlignment="1">
      <alignment horizontal="right" wrapText="1" indent="1"/>
    </xf>
    <xf numFmtId="165" fontId="14" fillId="27" borderId="70" xfId="40" applyNumberFormat="1" applyFont="1" applyFill="1" applyBorder="1" applyAlignment="1">
      <alignment horizontal="right" wrapText="1" indent="1"/>
    </xf>
    <xf numFmtId="2" fontId="14" fillId="27" borderId="70" xfId="40" applyNumberFormat="1" applyFont="1" applyFill="1" applyBorder="1" applyAlignment="1">
      <alignment horizontal="right" wrapText="1" indent="1"/>
    </xf>
    <xf numFmtId="173" fontId="5" fillId="25" borderId="0" xfId="70" applyNumberFormat="1" applyFont="1" applyFill="1" applyBorder="1" applyAlignment="1">
      <alignment horizontal="left"/>
    </xf>
    <xf numFmtId="0" fontId="13" fillId="25" borderId="18" xfId="70" applyFont="1" applyFill="1" applyBorder="1" applyAlignment="1">
      <alignment horizontal="left"/>
    </xf>
    <xf numFmtId="0" fontId="11" fillId="25" borderId="23" xfId="70" applyFont="1" applyFill="1" applyBorder="1" applyAlignment="1">
      <alignment horizontal="left"/>
    </xf>
    <xf numFmtId="0" fontId="11" fillId="25" borderId="0" xfId="70" applyFont="1" applyFill="1" applyBorder="1" applyAlignment="1">
      <alignment horizontal="left"/>
    </xf>
    <xf numFmtId="167" fontId="72" fillId="27" borderId="69" xfId="40" applyNumberFormat="1" applyFont="1" applyFill="1" applyBorder="1" applyAlignment="1">
      <alignment horizontal="right" wrapText="1" indent="1"/>
    </xf>
    <xf numFmtId="0" fontId="31" fillId="25" borderId="13" xfId="70" applyFont="1" applyFill="1" applyBorder="1" applyAlignment="1">
      <alignment horizontal="center" vertical="center" wrapText="1"/>
    </xf>
    <xf numFmtId="0" fontId="31" fillId="25" borderId="49" xfId="70" applyFont="1" applyFill="1" applyBorder="1" applyAlignment="1">
      <alignment horizontal="center" vertical="center" wrapText="1"/>
    </xf>
    <xf numFmtId="0" fontId="72" fillId="25" borderId="0" xfId="78" applyFont="1" applyFill="1" applyBorder="1" applyAlignment="1">
      <alignment horizontal="left"/>
    </xf>
    <xf numFmtId="0" fontId="14" fillId="25" borderId="0" xfId="70" applyFont="1" applyFill="1" applyBorder="1" applyAlignment="1"/>
    <xf numFmtId="0" fontId="10" fillId="24" borderId="0" xfId="40" applyFont="1" applyFill="1" applyBorder="1" applyAlignment="1">
      <alignment vertical="center"/>
    </xf>
    <xf numFmtId="0" fontId="5" fillId="26" borderId="0" xfId="70" applyFont="1" applyFill="1" applyAlignment="1">
      <alignment vertical="center"/>
    </xf>
    <xf numFmtId="0" fontId="5" fillId="25" borderId="0" xfId="63" applyFont="1" applyFill="1" applyBorder="1" applyAlignment="1">
      <alignment horizontal="left" vertical="center" wrapText="1"/>
    </xf>
    <xf numFmtId="177" fontId="72" fillId="26" borderId="49" xfId="70" applyNumberFormat="1" applyFont="1" applyFill="1" applyBorder="1" applyAlignment="1">
      <alignment horizontal="right" wrapText="1" indent="1"/>
    </xf>
    <xf numFmtId="177" fontId="72" fillId="26" borderId="49" xfId="70" applyNumberFormat="1" applyFont="1" applyFill="1" applyBorder="1" applyAlignment="1">
      <alignment horizontal="right" wrapText="1" indent="2"/>
    </xf>
    <xf numFmtId="177" fontId="72" fillId="25" borderId="0" xfId="70" applyNumberFormat="1" applyFont="1" applyFill="1" applyBorder="1" applyAlignment="1">
      <alignment horizontal="right" vertical="center" wrapText="1" indent="2"/>
    </xf>
    <xf numFmtId="177" fontId="10" fillId="26" borderId="0" xfId="70" applyNumberFormat="1" applyFont="1" applyFill="1" applyBorder="1" applyAlignment="1">
      <alignment horizontal="right" vertical="center" wrapText="1" indent="1"/>
    </xf>
    <xf numFmtId="177" fontId="10" fillId="26" borderId="0" xfId="70" applyNumberFormat="1" applyFont="1" applyFill="1" applyBorder="1" applyAlignment="1">
      <alignment horizontal="right" vertical="center" wrapText="1" indent="2"/>
    </xf>
    <xf numFmtId="177" fontId="10" fillId="25" borderId="0" xfId="70" applyNumberFormat="1" applyFont="1" applyFill="1" applyBorder="1" applyAlignment="1">
      <alignment horizontal="right" vertical="center" wrapText="1" indent="2"/>
    </xf>
    <xf numFmtId="177" fontId="5" fillId="26" borderId="0" xfId="70" applyNumberFormat="1" applyFont="1" applyFill="1" applyBorder="1" applyAlignment="1">
      <alignment horizontal="right" vertical="center" wrapText="1" indent="1"/>
    </xf>
    <xf numFmtId="177" fontId="5" fillId="26" borderId="0" xfId="70" applyNumberFormat="1" applyFont="1" applyFill="1" applyBorder="1" applyAlignment="1">
      <alignment horizontal="right" vertical="center" wrapText="1" indent="2"/>
    </xf>
    <xf numFmtId="177" fontId="5" fillId="25" borderId="0" xfId="70" applyNumberFormat="1" applyFont="1" applyFill="1" applyBorder="1" applyAlignment="1">
      <alignment horizontal="right" vertical="center" wrapText="1" indent="2"/>
    </xf>
    <xf numFmtId="177" fontId="10" fillId="26" borderId="0" xfId="70" applyNumberFormat="1" applyFont="1" applyFill="1" applyBorder="1" applyAlignment="1">
      <alignment horizontal="right" vertical="center" indent="1"/>
    </xf>
    <xf numFmtId="177" fontId="10" fillId="26" borderId="0" xfId="70" applyNumberFormat="1" applyFont="1" applyFill="1" applyBorder="1" applyAlignment="1">
      <alignment horizontal="right" vertical="center" indent="2"/>
    </xf>
    <xf numFmtId="177" fontId="5" fillId="26" borderId="0" xfId="70" applyNumberFormat="1" applyFont="1" applyFill="1" applyBorder="1" applyAlignment="1">
      <alignment horizontal="right" vertical="center" indent="1"/>
    </xf>
    <xf numFmtId="177" fontId="5" fillId="26" borderId="0" xfId="70" applyNumberFormat="1" applyFont="1" applyFill="1" applyBorder="1" applyAlignment="1">
      <alignment horizontal="right" vertical="center" indent="2"/>
    </xf>
    <xf numFmtId="178" fontId="72" fillId="26" borderId="0" xfId="70" applyNumberFormat="1" applyFont="1" applyFill="1" applyBorder="1" applyAlignment="1">
      <alignment horizontal="right" vertical="center" wrapText="1" indent="2"/>
    </xf>
    <xf numFmtId="178" fontId="10" fillId="26" borderId="0" xfId="70" applyNumberFormat="1" applyFont="1" applyFill="1" applyBorder="1" applyAlignment="1">
      <alignment horizontal="right" vertical="center" wrapText="1" indent="2"/>
    </xf>
    <xf numFmtId="178" fontId="5" fillId="26" borderId="0" xfId="70" applyNumberFormat="1" applyFont="1" applyFill="1" applyBorder="1" applyAlignment="1">
      <alignment horizontal="right" vertical="center" wrapText="1" indent="2"/>
    </xf>
    <xf numFmtId="0" fontId="69" fillId="0" borderId="0" xfId="70" applyFont="1"/>
    <xf numFmtId="1" fontId="69" fillId="0" borderId="0" xfId="70" applyNumberFormat="1" applyFont="1"/>
    <xf numFmtId="3" fontId="69" fillId="0" borderId="0" xfId="70" applyNumberFormat="1" applyFont="1"/>
    <xf numFmtId="0" fontId="69" fillId="0" borderId="0" xfId="70" applyFont="1" applyAlignment="1">
      <alignment vertical="center"/>
    </xf>
    <xf numFmtId="0" fontId="69" fillId="0" borderId="0" xfId="70" applyFont="1" applyAlignment="1"/>
    <xf numFmtId="0" fontId="69" fillId="0" borderId="0" xfId="62" applyFont="1"/>
    <xf numFmtId="0" fontId="19" fillId="25" borderId="0" xfId="0" applyFont="1" applyFill="1" applyBorder="1" applyAlignment="1"/>
    <xf numFmtId="164" fontId="14" fillId="24" borderId="0" xfId="40" applyNumberFormat="1" applyFont="1" applyFill="1" applyBorder="1" applyAlignment="1">
      <alignment wrapText="1"/>
    </xf>
    <xf numFmtId="0" fontId="14" fillId="25" borderId="0" xfId="0" applyFont="1" applyFill="1" applyBorder="1" applyAlignment="1">
      <alignment horizontal="left" indent="4"/>
    </xf>
    <xf numFmtId="0" fontId="14" fillId="26" borderId="0" xfId="0" applyFont="1" applyFill="1" applyBorder="1"/>
    <xf numFmtId="0" fontId="13" fillId="25" borderId="0" xfId="0" applyFont="1" applyFill="1" applyBorder="1" applyAlignment="1"/>
    <xf numFmtId="0" fontId="13" fillId="25" borderId="0" xfId="0" applyFont="1" applyFill="1" applyBorder="1" applyAlignment="1">
      <alignment horizontal="center"/>
    </xf>
    <xf numFmtId="0" fontId="12" fillId="25" borderId="0" xfId="0" applyFont="1" applyFill="1" applyBorder="1"/>
    <xf numFmtId="0" fontId="42" fillId="26" borderId="0" xfId="70" applyFont="1" applyFill="1" applyBorder="1" applyAlignment="1"/>
    <xf numFmtId="0" fontId="16" fillId="30" borderId="20" xfId="62" applyFont="1" applyFill="1" applyBorder="1" applyAlignment="1" applyProtection="1">
      <alignment horizontal="center" vertical="center"/>
    </xf>
    <xf numFmtId="0" fontId="95" fillId="35" borderId="0" xfId="68" applyFill="1" applyAlignment="1" applyProtection="1"/>
    <xf numFmtId="174" fontId="14" fillId="36" borderId="0" xfId="62" applyNumberFormat="1" applyFont="1" applyFill="1" applyAlignment="1">
      <alignment horizontal="right" vertical="center" wrapText="1"/>
    </xf>
    <xf numFmtId="174" fontId="14" fillId="26" borderId="0" xfId="62" applyNumberFormat="1" applyFont="1" applyFill="1" applyBorder="1" applyAlignment="1">
      <alignment horizontal="right" vertical="center" wrapText="1"/>
    </xf>
    <xf numFmtId="167" fontId="72" fillId="25" borderId="0" xfId="0" applyNumberFormat="1" applyFont="1" applyFill="1" applyBorder="1" applyAlignment="1">
      <alignment horizontal="right" vertical="center" indent="2"/>
    </xf>
    <xf numFmtId="167" fontId="72" fillId="26" borderId="10" xfId="0" applyNumberFormat="1" applyFont="1" applyFill="1" applyBorder="1" applyAlignment="1">
      <alignment horizontal="right" vertical="center" indent="2"/>
    </xf>
    <xf numFmtId="167" fontId="5" fillId="25" borderId="0" xfId="0" applyNumberFormat="1" applyFont="1" applyFill="1" applyBorder="1" applyAlignment="1">
      <alignment horizontal="right" indent="2"/>
    </xf>
    <xf numFmtId="167" fontId="5" fillId="26" borderId="0" xfId="0" applyNumberFormat="1" applyFont="1" applyFill="1" applyBorder="1" applyAlignment="1">
      <alignment horizontal="right" indent="2"/>
    </xf>
    <xf numFmtId="165" fontId="72" fillId="25" borderId="0" xfId="0" applyNumberFormat="1" applyFont="1" applyFill="1" applyBorder="1" applyAlignment="1">
      <alignment horizontal="right" vertical="center" indent="2"/>
    </xf>
    <xf numFmtId="165" fontId="72" fillId="26" borderId="10" xfId="0" applyNumberFormat="1" applyFont="1" applyFill="1" applyBorder="1" applyAlignment="1">
      <alignment horizontal="right" vertical="center" indent="2"/>
    </xf>
    <xf numFmtId="165" fontId="5" fillId="25" borderId="0" xfId="0" applyNumberFormat="1" applyFont="1" applyFill="1" applyBorder="1" applyAlignment="1">
      <alignment horizontal="right" indent="2"/>
    </xf>
    <xf numFmtId="165" fontId="5" fillId="26" borderId="0" xfId="0" applyNumberFormat="1" applyFont="1" applyFill="1" applyBorder="1" applyAlignment="1">
      <alignment horizontal="right" indent="2"/>
    </xf>
    <xf numFmtId="0" fontId="13" fillId="26" borderId="11" xfId="70" applyFont="1" applyFill="1" applyBorder="1" applyAlignment="1">
      <alignment horizontal="center"/>
    </xf>
    <xf numFmtId="167" fontId="5" fillId="25" borderId="0" xfId="0" applyNumberFormat="1" applyFont="1" applyFill="1" applyBorder="1" applyAlignment="1">
      <alignment horizontal="right" indent="1"/>
    </xf>
    <xf numFmtId="0" fontId="81" fillId="25" borderId="19" xfId="63" applyFont="1" applyFill="1" applyBorder="1" applyAlignment="1">
      <alignment vertical="center"/>
    </xf>
    <xf numFmtId="0" fontId="4" fillId="26" borderId="0" xfId="72" applyFill="1" applyBorder="1"/>
    <xf numFmtId="0" fontId="4" fillId="25" borderId="0" xfId="53" applyFill="1"/>
    <xf numFmtId="0" fontId="11" fillId="25" borderId="0" xfId="53" applyFont="1" applyFill="1" applyBorder="1" applyAlignment="1">
      <alignment horizontal="left"/>
    </xf>
    <xf numFmtId="0" fontId="12" fillId="25" borderId="0" xfId="72" applyFont="1" applyFill="1" applyBorder="1"/>
    <xf numFmtId="0" fontId="13" fillId="25" borderId="0" xfId="72" applyFont="1" applyFill="1" applyBorder="1" applyAlignment="1">
      <alignment horizontal="center"/>
    </xf>
    <xf numFmtId="0" fontId="4" fillId="26" borderId="0" xfId="53" applyFill="1"/>
    <xf numFmtId="0" fontId="4" fillId="0" borderId="0" xfId="53"/>
    <xf numFmtId="0" fontId="4" fillId="0" borderId="0" xfId="53" applyFont="1"/>
    <xf numFmtId="0" fontId="43" fillId="25" borderId="0" xfId="53" applyFont="1" applyFill="1"/>
    <xf numFmtId="0" fontId="45" fillId="25" borderId="0" xfId="53" applyFont="1" applyFill="1" applyBorder="1" applyAlignment="1">
      <alignment horizontal="left"/>
    </xf>
    <xf numFmtId="0" fontId="43" fillId="26" borderId="0" xfId="53" applyFont="1" applyFill="1"/>
    <xf numFmtId="0" fontId="43" fillId="0" borderId="0" xfId="53" applyFont="1"/>
    <xf numFmtId="0" fontId="4" fillId="25" borderId="0" xfId="53" applyFont="1" applyFill="1"/>
    <xf numFmtId="3" fontId="5" fillId="27" borderId="0" xfId="40" applyNumberFormat="1" applyFont="1" applyFill="1" applyBorder="1" applyAlignment="1">
      <alignment horizontal="left" vertical="center" wrapText="1"/>
    </xf>
    <xf numFmtId="0" fontId="4" fillId="26" borderId="0" xfId="53" applyFont="1" applyFill="1"/>
    <xf numFmtId="0" fontId="14" fillId="25" borderId="0" xfId="78" applyFont="1" applyFill="1" applyBorder="1" applyAlignment="1">
      <alignment horizontal="left" wrapText="1" indent="1"/>
    </xf>
    <xf numFmtId="0" fontId="4" fillId="25" borderId="0" xfId="78" applyFill="1" applyBorder="1"/>
    <xf numFmtId="0" fontId="11" fillId="25" borderId="0" xfId="72" applyFont="1" applyFill="1" applyBorder="1" applyAlignment="1">
      <alignment vertical="center"/>
    </xf>
    <xf numFmtId="0" fontId="4" fillId="26" borderId="0" xfId="78" applyFill="1"/>
    <xf numFmtId="0" fontId="4" fillId="0" borderId="0" xfId="78"/>
    <xf numFmtId="0" fontId="4" fillId="25" borderId="19" xfId="72" applyFont="1" applyFill="1" applyBorder="1"/>
    <xf numFmtId="0" fontId="86" fillId="25" borderId="0" xfId="62" applyFont="1" applyFill="1" applyBorder="1" applyAlignment="1">
      <alignment horizontal="left"/>
    </xf>
    <xf numFmtId="0" fontId="7" fillId="26" borderId="0" xfId="72" applyFont="1" applyFill="1" applyBorder="1"/>
    <xf numFmtId="0" fontId="16" fillId="26" borderId="0" xfId="71" applyFont="1" applyFill="1" applyBorder="1" applyAlignment="1">
      <alignment horizontal="center" vertical="center"/>
    </xf>
    <xf numFmtId="0" fontId="91" fillId="32" borderId="0" xfId="62" applyFont="1" applyFill="1" applyBorder="1" applyAlignment="1">
      <alignment wrapText="1"/>
    </xf>
    <xf numFmtId="1" fontId="13" fillId="26" borderId="12" xfId="63" applyNumberFormat="1" applyFont="1" applyFill="1" applyBorder="1" applyAlignment="1">
      <alignment horizontal="center" vertical="center"/>
    </xf>
    <xf numFmtId="0" fontId="0" fillId="25" borderId="0" xfId="0" applyFill="1" applyBorder="1" applyProtection="1"/>
    <xf numFmtId="0" fontId="0" fillId="25" borderId="18" xfId="0" applyFill="1" applyBorder="1" applyProtection="1"/>
    <xf numFmtId="0" fontId="15" fillId="25" borderId="18" xfId="0" applyFont="1" applyFill="1" applyBorder="1" applyAlignment="1" applyProtection="1">
      <alignment horizontal="left"/>
    </xf>
    <xf numFmtId="0" fontId="0" fillId="26" borderId="0" xfId="0" applyFill="1" applyBorder="1" applyProtection="1"/>
    <xf numFmtId="0" fontId="0" fillId="0" borderId="0" xfId="0" applyProtection="1">
      <protection locked="0"/>
    </xf>
    <xf numFmtId="0" fontId="13" fillId="25" borderId="13" xfId="0" applyFont="1" applyFill="1" applyBorder="1" applyAlignment="1" applyProtection="1">
      <alignment horizontal="right" vertical="center"/>
    </xf>
    <xf numFmtId="0" fontId="13" fillId="25" borderId="13" xfId="0" applyFont="1" applyFill="1" applyBorder="1" applyAlignment="1" applyProtection="1">
      <alignment horizontal="center" vertical="center"/>
    </xf>
    <xf numFmtId="0" fontId="13" fillId="25" borderId="13" xfId="0" applyFont="1" applyFill="1" applyBorder="1" applyAlignment="1" applyProtection="1">
      <alignment vertical="center"/>
    </xf>
    <xf numFmtId="0" fontId="13" fillId="25" borderId="13" xfId="0" applyFont="1" applyFill="1" applyBorder="1" applyAlignment="1" applyProtection="1">
      <alignment horizontal="center"/>
    </xf>
    <xf numFmtId="0" fontId="13" fillId="25" borderId="13" xfId="0" applyFont="1" applyFill="1" applyBorder="1" applyAlignment="1" applyProtection="1">
      <alignment horizontal="right"/>
    </xf>
    <xf numFmtId="0" fontId="13" fillId="25" borderId="13" xfId="0" applyFont="1" applyFill="1" applyBorder="1" applyAlignment="1" applyProtection="1"/>
    <xf numFmtId="167" fontId="14" fillId="26" borderId="0" xfId="0" applyNumberFormat="1" applyFont="1" applyFill="1" applyBorder="1" applyAlignment="1" applyProtection="1">
      <alignment horizontal="right"/>
      <protection locked="0"/>
    </xf>
    <xf numFmtId="0" fontId="0" fillId="25" borderId="0" xfId="0" applyFill="1" applyProtection="1"/>
    <xf numFmtId="0" fontId="0" fillId="0" borderId="18" xfId="0" applyFill="1" applyBorder="1" applyProtection="1"/>
    <xf numFmtId="0" fontId="13" fillId="25" borderId="0" xfId="0" applyFont="1" applyFill="1" applyBorder="1" applyAlignment="1" applyProtection="1">
      <alignment horizontal="right"/>
    </xf>
    <xf numFmtId="0" fontId="11" fillId="25" borderId="22" xfId="0" applyFont="1" applyFill="1" applyBorder="1" applyAlignment="1" applyProtection="1">
      <alignment horizontal="left"/>
    </xf>
    <xf numFmtId="0" fontId="18" fillId="25" borderId="22" xfId="0" applyFont="1" applyFill="1" applyBorder="1" applyProtection="1"/>
    <xf numFmtId="0" fontId="43" fillId="25" borderId="22" xfId="0" applyFont="1" applyFill="1" applyBorder="1" applyAlignment="1" applyProtection="1">
      <alignment horizontal="left"/>
    </xf>
    <xf numFmtId="0" fontId="0" fillId="25" borderId="22" xfId="0" applyFill="1" applyBorder="1" applyProtection="1"/>
    <xf numFmtId="0" fontId="0" fillId="25" borderId="21" xfId="0" applyFill="1" applyBorder="1" applyProtection="1"/>
    <xf numFmtId="0" fontId="18" fillId="0" borderId="0" xfId="0" applyFont="1" applyBorder="1" applyAlignment="1" applyProtection="1"/>
    <xf numFmtId="0" fontId="0" fillId="25" borderId="19" xfId="0" applyFill="1" applyBorder="1" applyProtection="1"/>
    <xf numFmtId="0" fontId="0" fillId="25" borderId="0" xfId="0" applyFill="1" applyAlignment="1" applyProtection="1">
      <alignment vertical="center"/>
    </xf>
    <xf numFmtId="0" fontId="0" fillId="25" borderId="0" xfId="0" applyFill="1" applyBorder="1" applyAlignment="1" applyProtection="1">
      <alignment vertical="center"/>
    </xf>
    <xf numFmtId="0" fontId="0" fillId="0" borderId="0" xfId="0" applyAlignment="1" applyProtection="1">
      <alignment vertical="center"/>
      <protection locked="0"/>
    </xf>
    <xf numFmtId="0" fontId="13" fillId="25" borderId="0" xfId="0" applyFont="1" applyFill="1" applyBorder="1" applyAlignment="1" applyProtection="1">
      <alignment horizontal="center"/>
    </xf>
    <xf numFmtId="0" fontId="0" fillId="25" borderId="0" xfId="0" applyFill="1" applyBorder="1" applyAlignment="1" applyProtection="1">
      <alignment vertical="justify"/>
    </xf>
    <xf numFmtId="0" fontId="7" fillId="25" borderId="19" xfId="0" applyFont="1" applyFill="1" applyBorder="1" applyProtection="1"/>
    <xf numFmtId="0" fontId="58" fillId="25" borderId="0" xfId="0" applyFont="1" applyFill="1" applyProtection="1"/>
    <xf numFmtId="0" fontId="60" fillId="25" borderId="0" xfId="0" applyFont="1" applyFill="1" applyBorder="1" applyProtection="1"/>
    <xf numFmtId="0" fontId="61" fillId="25" borderId="19" xfId="0" applyFont="1" applyFill="1" applyBorder="1" applyProtection="1"/>
    <xf numFmtId="0" fontId="58" fillId="0" borderId="0" xfId="0" applyFont="1" applyProtection="1">
      <protection locked="0"/>
    </xf>
    <xf numFmtId="0" fontId="5" fillId="25" borderId="0" xfId="0" applyFont="1" applyFill="1" applyBorder="1" applyProtection="1"/>
    <xf numFmtId="0" fontId="15" fillId="25" borderId="0" xfId="0" applyFont="1" applyFill="1" applyBorder="1" applyProtection="1"/>
    <xf numFmtId="0" fontId="15" fillId="25" borderId="0" xfId="0" applyFont="1" applyFill="1" applyProtection="1"/>
    <xf numFmtId="0" fontId="14" fillId="25" borderId="0" xfId="0" applyFont="1" applyFill="1" applyBorder="1" applyProtection="1"/>
    <xf numFmtId="0" fontId="12" fillId="25" borderId="19" xfId="0" applyFont="1" applyFill="1" applyBorder="1" applyProtection="1"/>
    <xf numFmtId="0" fontId="15" fillId="0" borderId="0" xfId="0" applyFont="1" applyProtection="1">
      <protection locked="0"/>
    </xf>
    <xf numFmtId="0" fontId="13" fillId="25" borderId="0" xfId="0" applyFont="1" applyFill="1" applyBorder="1" applyAlignment="1" applyProtection="1">
      <alignment horizontal="left"/>
    </xf>
    <xf numFmtId="0" fontId="43" fillId="25" borderId="0" xfId="0" applyFont="1" applyFill="1" applyProtection="1"/>
    <xf numFmtId="0" fontId="8" fillId="25" borderId="19" xfId="0" applyFont="1" applyFill="1" applyBorder="1" applyProtection="1"/>
    <xf numFmtId="0" fontId="43" fillId="0" borderId="0" xfId="0" applyFont="1" applyProtection="1">
      <protection locked="0"/>
    </xf>
    <xf numFmtId="165" fontId="14" fillId="25" borderId="0" xfId="0" applyNumberFormat="1" applyFont="1" applyFill="1" applyBorder="1" applyAlignment="1" applyProtection="1">
      <alignment horizontal="center"/>
    </xf>
    <xf numFmtId="165" fontId="5" fillId="25" borderId="0" xfId="0" applyNumberFormat="1" applyFont="1" applyFill="1" applyBorder="1" applyAlignment="1" applyProtection="1">
      <alignment horizontal="center"/>
    </xf>
    <xf numFmtId="0" fontId="77" fillId="26" borderId="15" xfId="0" applyFont="1" applyFill="1" applyBorder="1" applyAlignment="1" applyProtection="1">
      <alignment vertical="center"/>
    </xf>
    <xf numFmtId="0" fontId="100" fillId="26" borderId="16" xfId="0" applyFont="1" applyFill="1" applyBorder="1" applyAlignment="1" applyProtection="1">
      <alignment vertical="center"/>
    </xf>
    <xf numFmtId="0" fontId="100" fillId="26" borderId="17" xfId="0" applyFont="1" applyFill="1" applyBorder="1" applyAlignment="1" applyProtection="1">
      <alignment vertical="center"/>
    </xf>
    <xf numFmtId="0" fontId="0" fillId="0" borderId="0" xfId="0" applyBorder="1" applyProtection="1"/>
    <xf numFmtId="0" fontId="12" fillId="25" borderId="0" xfId="0" applyFont="1" applyFill="1" applyBorder="1" applyProtection="1"/>
    <xf numFmtId="0" fontId="58" fillId="25" borderId="0" xfId="0" applyFont="1" applyFill="1" applyBorder="1" applyProtection="1"/>
    <xf numFmtId="167" fontId="72" fillId="25" borderId="0" xfId="0" applyNumberFormat="1" applyFont="1" applyFill="1" applyBorder="1" applyAlignment="1" applyProtection="1"/>
    <xf numFmtId="167" fontId="72" fillId="26" borderId="0" xfId="0" applyNumberFormat="1" applyFont="1" applyFill="1" applyBorder="1" applyAlignment="1" applyProtection="1"/>
    <xf numFmtId="0" fontId="57" fillId="25" borderId="0" xfId="0" applyFont="1" applyFill="1" applyBorder="1" applyAlignment="1" applyProtection="1">
      <alignment horizontal="left"/>
    </xf>
    <xf numFmtId="167" fontId="13" fillId="25" borderId="0" xfId="0" applyNumberFormat="1" applyFont="1" applyFill="1" applyBorder="1" applyAlignment="1" applyProtection="1"/>
    <xf numFmtId="167" fontId="13" fillId="26" borderId="0" xfId="0" applyNumberFormat="1" applyFont="1" applyFill="1" applyBorder="1" applyAlignment="1" applyProtection="1"/>
    <xf numFmtId="0" fontId="15" fillId="25" borderId="0" xfId="0" applyFont="1" applyFill="1" applyBorder="1" applyAlignment="1" applyProtection="1">
      <alignment vertical="center"/>
    </xf>
    <xf numFmtId="167" fontId="14" fillId="25" borderId="0" xfId="0" applyNumberFormat="1" applyFont="1" applyFill="1" applyBorder="1" applyAlignment="1" applyProtection="1"/>
    <xf numFmtId="167" fontId="14" fillId="26" borderId="0" xfId="0" applyNumberFormat="1" applyFont="1" applyFill="1" applyBorder="1" applyAlignment="1" applyProtection="1"/>
    <xf numFmtId="0" fontId="31" fillId="25" borderId="0" xfId="0" applyFont="1" applyFill="1" applyBorder="1" applyProtection="1"/>
    <xf numFmtId="0" fontId="78" fillId="25" borderId="0" xfId="0" applyFont="1" applyFill="1" applyBorder="1" applyAlignment="1" applyProtection="1">
      <alignment horizontal="left" vertical="center"/>
    </xf>
    <xf numFmtId="1" fontId="14" fillId="25" borderId="0" xfId="0" applyNumberFormat="1" applyFont="1" applyFill="1" applyBorder="1" applyAlignment="1" applyProtection="1">
      <alignment horizontal="center"/>
    </xf>
    <xf numFmtId="169" fontId="57" fillId="25" borderId="0" xfId="0" applyNumberFormat="1" applyFont="1" applyFill="1" applyBorder="1" applyAlignment="1" applyProtection="1">
      <alignment horizontal="center"/>
    </xf>
    <xf numFmtId="165" fontId="115" fillId="25" borderId="0" xfId="0" applyNumberFormat="1" applyFont="1" applyFill="1" applyBorder="1" applyAlignment="1" applyProtection="1">
      <alignment horizontal="center"/>
    </xf>
    <xf numFmtId="165" fontId="18" fillId="25" borderId="0" xfId="0" applyNumberFormat="1" applyFont="1" applyFill="1" applyBorder="1" applyAlignment="1" applyProtection="1">
      <alignment horizontal="right"/>
    </xf>
    <xf numFmtId="0" fontId="43" fillId="25" borderId="0" xfId="0" applyFont="1" applyFill="1" applyBorder="1" applyProtection="1"/>
    <xf numFmtId="0" fontId="16" fillId="30" borderId="19" xfId="0" applyFont="1" applyFill="1" applyBorder="1" applyAlignment="1" applyProtection="1">
      <alignment horizontal="center" vertical="center"/>
    </xf>
    <xf numFmtId="0" fontId="0" fillId="25" borderId="0" xfId="0" applyFill="1" applyBorder="1" applyAlignment="1" applyProtection="1">
      <alignment horizontal="left"/>
    </xf>
    <xf numFmtId="0" fontId="0" fillId="26" borderId="0" xfId="0" applyFill="1" applyProtection="1"/>
    <xf numFmtId="0" fontId="11" fillId="25" borderId="23" xfId="0" applyFont="1" applyFill="1" applyBorder="1" applyAlignment="1" applyProtection="1">
      <alignment horizontal="left"/>
    </xf>
    <xf numFmtId="0" fontId="18" fillId="25" borderId="22" xfId="0" applyFont="1" applyFill="1" applyBorder="1" applyAlignment="1" applyProtection="1">
      <alignment horizontal="right"/>
    </xf>
    <xf numFmtId="0" fontId="11" fillId="25" borderId="20" xfId="0" applyFont="1" applyFill="1" applyBorder="1" applyAlignment="1" applyProtection="1">
      <alignment horizontal="left"/>
    </xf>
    <xf numFmtId="0" fontId="18" fillId="0" borderId="0" xfId="0" applyFont="1" applyBorder="1" applyAlignment="1" applyProtection="1">
      <alignment vertical="center"/>
    </xf>
    <xf numFmtId="0" fontId="11" fillId="25" borderId="0" xfId="0" applyFont="1" applyFill="1" applyBorder="1" applyAlignment="1" applyProtection="1">
      <alignment horizontal="left"/>
    </xf>
    <xf numFmtId="0" fontId="43" fillId="25" borderId="0" xfId="0" applyFont="1" applyFill="1" applyBorder="1" applyAlignment="1" applyProtection="1">
      <alignment horizontal="left"/>
    </xf>
    <xf numFmtId="0" fontId="0" fillId="25" borderId="20" xfId="0" applyFill="1" applyBorder="1" applyAlignment="1" applyProtection="1">
      <alignment vertical="center"/>
    </xf>
    <xf numFmtId="0" fontId="77" fillId="26" borderId="15" xfId="0" applyFont="1" applyFill="1" applyBorder="1" applyAlignment="1" applyProtection="1"/>
    <xf numFmtId="0" fontId="0" fillId="25" borderId="20" xfId="0" applyFill="1" applyBorder="1" applyProtection="1"/>
    <xf numFmtId="0" fontId="0" fillId="25" borderId="0" xfId="0" applyFill="1" applyBorder="1" applyAlignment="1" applyProtection="1"/>
    <xf numFmtId="0" fontId="13" fillId="25" borderId="0" xfId="0" applyFont="1" applyFill="1" applyBorder="1" applyAlignment="1" applyProtection="1">
      <alignment horizontal="center" vertical="distributed"/>
    </xf>
    <xf numFmtId="0" fontId="7" fillId="25" borderId="0" xfId="0" applyFont="1" applyFill="1" applyBorder="1" applyProtection="1"/>
    <xf numFmtId="0" fontId="58" fillId="25" borderId="20" xfId="0" applyFont="1" applyFill="1" applyBorder="1" applyProtection="1"/>
    <xf numFmtId="0" fontId="61" fillId="25" borderId="0" xfId="0" applyFont="1" applyFill="1" applyBorder="1" applyProtection="1"/>
    <xf numFmtId="0" fontId="25" fillId="25" borderId="0" xfId="0" applyFont="1" applyFill="1" applyProtection="1"/>
    <xf numFmtId="0" fontId="25" fillId="25" borderId="20" xfId="0" applyFont="1" applyFill="1" applyBorder="1" applyProtection="1"/>
    <xf numFmtId="0" fontId="25" fillId="25" borderId="0" xfId="0" applyFont="1" applyFill="1" applyBorder="1" applyProtection="1"/>
    <xf numFmtId="0" fontId="25" fillId="0" borderId="0" xfId="0" applyFont="1" applyProtection="1">
      <protection locked="0"/>
    </xf>
    <xf numFmtId="0" fontId="23" fillId="25" borderId="0" xfId="0" applyFont="1" applyFill="1" applyProtection="1"/>
    <xf numFmtId="0" fontId="15" fillId="25" borderId="20" xfId="0" applyFont="1" applyFill="1" applyBorder="1" applyProtection="1"/>
    <xf numFmtId="0" fontId="62" fillId="25" borderId="0" xfId="0" applyFont="1" applyFill="1" applyBorder="1" applyProtection="1"/>
    <xf numFmtId="0" fontId="23" fillId="0" borderId="0" xfId="0" applyFont="1" applyProtection="1">
      <protection locked="0"/>
    </xf>
    <xf numFmtId="0" fontId="23" fillId="25" borderId="20" xfId="0" applyFont="1" applyFill="1" applyBorder="1" applyProtection="1"/>
    <xf numFmtId="164" fontId="13" fillId="25" borderId="0" xfId="0" applyNumberFormat="1" applyFont="1" applyFill="1" applyBorder="1" applyAlignment="1" applyProtection="1">
      <alignment horizontal="center"/>
    </xf>
    <xf numFmtId="164" fontId="57" fillId="25" borderId="0" xfId="0" applyNumberFormat="1" applyFont="1" applyFill="1" applyBorder="1" applyAlignment="1" applyProtection="1">
      <alignment horizontal="center"/>
    </xf>
    <xf numFmtId="0" fontId="43" fillId="25" borderId="20" xfId="0" applyFont="1" applyFill="1" applyBorder="1" applyProtection="1"/>
    <xf numFmtId="1" fontId="13" fillId="25" borderId="0" xfId="0" applyNumberFormat="1" applyFont="1" applyFill="1" applyBorder="1" applyAlignment="1" applyProtection="1">
      <alignment horizontal="center"/>
    </xf>
    <xf numFmtId="0" fontId="8" fillId="25" borderId="0" xfId="0" applyFont="1" applyFill="1" applyBorder="1" applyProtection="1"/>
    <xf numFmtId="0" fontId="26" fillId="25" borderId="20" xfId="0" applyFont="1" applyFill="1" applyBorder="1" applyProtection="1"/>
    <xf numFmtId="0" fontId="116" fillId="25" borderId="0" xfId="0" applyFont="1" applyFill="1" applyProtection="1"/>
    <xf numFmtId="164" fontId="64" fillId="25" borderId="0" xfId="0" applyNumberFormat="1" applyFont="1" applyFill="1" applyBorder="1" applyAlignment="1" applyProtection="1">
      <alignment horizontal="center"/>
    </xf>
    <xf numFmtId="0" fontId="116" fillId="0" borderId="0" xfId="0" applyFont="1" applyProtection="1">
      <protection locked="0"/>
    </xf>
    <xf numFmtId="0" fontId="16" fillId="30" borderId="20" xfId="0" applyFont="1" applyFill="1" applyBorder="1" applyAlignment="1" applyProtection="1">
      <alignment horizontal="center" vertical="center"/>
    </xf>
    <xf numFmtId="0" fontId="0" fillId="0" borderId="0" xfId="0" applyProtection="1"/>
    <xf numFmtId="171" fontId="5" fillId="25" borderId="0" xfId="78" applyNumberFormat="1" applyFont="1" applyFill="1" applyBorder="1" applyAlignment="1">
      <alignment vertical="center"/>
    </xf>
    <xf numFmtId="171" fontId="5" fillId="25" borderId="0" xfId="78" applyNumberFormat="1" applyFont="1" applyFill="1" applyBorder="1" applyAlignment="1">
      <alignment horizontal="right" vertical="center"/>
    </xf>
    <xf numFmtId="3" fontId="5" fillId="25" borderId="0" xfId="78" applyNumberFormat="1" applyFont="1" applyFill="1" applyBorder="1" applyAlignment="1">
      <alignment vertical="center"/>
    </xf>
    <xf numFmtId="0" fontId="86" fillId="25" borderId="0" xfId="62" applyFont="1" applyFill="1" applyBorder="1"/>
    <xf numFmtId="49" fontId="14" fillId="25" borderId="0" xfId="62" applyNumberFormat="1" applyFont="1" applyFill="1" applyBorder="1" applyAlignment="1">
      <alignment horizontal="right"/>
    </xf>
    <xf numFmtId="0" fontId="121" fillId="25" borderId="0" xfId="68" applyFont="1" applyFill="1" applyBorder="1" applyAlignment="1" applyProtection="1"/>
    <xf numFmtId="0" fontId="13" fillId="26" borderId="10" xfId="63" applyFont="1" applyFill="1" applyBorder="1" applyAlignment="1"/>
    <xf numFmtId="0" fontId="13" fillId="26" borderId="49" xfId="63" applyFont="1" applyFill="1" applyBorder="1" applyAlignment="1"/>
    <xf numFmtId="0" fontId="8" fillId="26" borderId="0" xfId="63" applyFont="1" applyFill="1" applyBorder="1"/>
    <xf numFmtId="0" fontId="8" fillId="25" borderId="0" xfId="63" applyFont="1" applyFill="1" applyBorder="1"/>
    <xf numFmtId="0" fontId="73" fillId="25" borderId="0" xfId="63" applyFont="1" applyFill="1"/>
    <xf numFmtId="0" fontId="73" fillId="25" borderId="0" xfId="63" applyFont="1" applyFill="1" applyBorder="1"/>
    <xf numFmtId="3" fontId="72" fillId="27" borderId="0" xfId="40" applyNumberFormat="1" applyFont="1" applyFill="1" applyBorder="1" applyAlignment="1">
      <alignment horizontal="right" wrapText="1"/>
    </xf>
    <xf numFmtId="0" fontId="81" fillId="25" borderId="19" xfId="63" applyFont="1" applyFill="1" applyBorder="1" applyAlignment="1">
      <alignment horizontal="right" vertical="center"/>
    </xf>
    <xf numFmtId="0" fontId="73" fillId="26" borderId="0" xfId="63" applyFont="1" applyFill="1"/>
    <xf numFmtId="0" fontId="73" fillId="0" borderId="0" xfId="63" applyFont="1"/>
    <xf numFmtId="4" fontId="72" fillId="27" borderId="0" xfId="40" applyNumberFormat="1" applyFont="1" applyFill="1" applyBorder="1" applyAlignment="1">
      <alignment horizontal="right" wrapText="1"/>
    </xf>
    <xf numFmtId="0" fontId="73" fillId="25" borderId="0" xfId="63" applyFont="1" applyFill="1" applyAlignment="1">
      <alignment vertical="center"/>
    </xf>
    <xf numFmtId="0" fontId="73" fillId="25" borderId="0" xfId="63" applyFont="1" applyFill="1" applyBorder="1" applyAlignment="1">
      <alignment vertical="center"/>
    </xf>
    <xf numFmtId="0" fontId="72" fillId="27" borderId="0" xfId="40" applyFont="1" applyFill="1" applyBorder="1" applyAlignment="1">
      <alignment vertical="center"/>
    </xf>
    <xf numFmtId="4" fontId="72" fillId="27" borderId="0" xfId="40" applyNumberFormat="1" applyFont="1" applyFill="1" applyBorder="1" applyAlignment="1">
      <alignment horizontal="right" vertical="center" wrapText="1"/>
    </xf>
    <xf numFmtId="0" fontId="73" fillId="26" borderId="0" xfId="63" applyFont="1" applyFill="1" applyAlignment="1">
      <alignment vertical="center"/>
    </xf>
    <xf numFmtId="0" fontId="73" fillId="0" borderId="0" xfId="63" applyFont="1" applyAlignment="1">
      <alignment vertical="center"/>
    </xf>
    <xf numFmtId="0" fontId="72" fillId="24" borderId="0" xfId="66" applyFont="1" applyFill="1" applyBorder="1" applyAlignment="1">
      <alignment horizontal="left" vertical="top"/>
    </xf>
    <xf numFmtId="0" fontId="72" fillId="27" borderId="0" xfId="40" applyFont="1" applyFill="1" applyBorder="1"/>
    <xf numFmtId="0" fontId="122" fillId="28" borderId="0" xfId="63" applyFont="1" applyFill="1" applyBorder="1" applyAlignment="1">
      <alignment horizontal="center" vertical="center"/>
    </xf>
    <xf numFmtId="1" fontId="13" fillId="26" borderId="52" xfId="63" applyNumberFormat="1" applyFont="1" applyFill="1" applyBorder="1" applyAlignment="1">
      <alignment horizontal="center" vertical="center" wrapText="1"/>
    </xf>
    <xf numFmtId="1" fontId="13" fillId="26" borderId="0" xfId="63" applyNumberFormat="1" applyFont="1" applyFill="1" applyBorder="1" applyAlignment="1">
      <alignment horizontal="center" vertical="center"/>
    </xf>
    <xf numFmtId="1" fontId="13" fillId="26" borderId="0" xfId="63" applyNumberFormat="1" applyFont="1" applyFill="1" applyBorder="1" applyAlignment="1">
      <alignment horizontal="right" vertical="center"/>
    </xf>
    <xf numFmtId="1" fontId="13" fillId="26" borderId="0" xfId="63" applyNumberFormat="1" applyFont="1" applyFill="1" applyBorder="1" applyAlignment="1">
      <alignment horizontal="center" vertical="center" wrapText="1"/>
    </xf>
    <xf numFmtId="0" fontId="8" fillId="25" borderId="19" xfId="63" applyFont="1" applyFill="1" applyBorder="1" applyAlignment="1"/>
    <xf numFmtId="0" fontId="13" fillId="26" borderId="0" xfId="63" applyFont="1" applyFill="1" applyBorder="1" applyAlignment="1">
      <alignment horizontal="center" vertical="center" wrapText="1"/>
    </xf>
    <xf numFmtId="0" fontId="20" fillId="25" borderId="0" xfId="63" applyFont="1" applyFill="1" applyBorder="1" applyAlignment="1">
      <alignment horizontal="center" wrapText="1"/>
    </xf>
    <xf numFmtId="1" fontId="20" fillId="26" borderId="0" xfId="63" applyNumberFormat="1" applyFont="1" applyFill="1" applyBorder="1" applyAlignment="1">
      <alignment horizontal="center" wrapText="1"/>
    </xf>
    <xf numFmtId="0" fontId="20" fillId="0" borderId="0" xfId="63" applyFont="1" applyBorder="1" applyAlignment="1">
      <alignment horizontal="center" wrapText="1"/>
    </xf>
    <xf numFmtId="0" fontId="13" fillId="25" borderId="0" xfId="63" applyFont="1" applyFill="1" applyBorder="1" applyAlignment="1">
      <alignment horizontal="center" vertical="center" wrapText="1"/>
    </xf>
    <xf numFmtId="0" fontId="13" fillId="0" borderId="0" xfId="63" applyFont="1" applyBorder="1" applyAlignment="1">
      <alignment horizontal="center" vertical="center" wrapText="1"/>
    </xf>
    <xf numFmtId="1" fontId="42" fillId="26" borderId="0" xfId="63" applyNumberFormat="1" applyFont="1" applyFill="1" applyBorder="1" applyAlignment="1">
      <alignment horizontal="center" vertical="center" wrapText="1"/>
    </xf>
    <xf numFmtId="1" fontId="13" fillId="0" borderId="0" xfId="63" applyNumberFormat="1" applyFont="1" applyBorder="1" applyAlignment="1">
      <alignment horizontal="center" vertical="center" wrapText="1"/>
    </xf>
    <xf numFmtId="0" fontId="11" fillId="25" borderId="0" xfId="63" applyFont="1" applyFill="1" applyBorder="1" applyAlignment="1">
      <alignment horizontal="left" vertical="top" wrapText="1"/>
    </xf>
    <xf numFmtId="0" fontId="43" fillId="26" borderId="0" xfId="63" applyFont="1" applyFill="1" applyBorder="1"/>
    <xf numFmtId="0" fontId="83" fillId="25" borderId="0" xfId="63" applyFont="1" applyFill="1" applyBorder="1" applyAlignment="1">
      <alignment horizontal="left" vertical="top" wrapText="1"/>
    </xf>
    <xf numFmtId="3" fontId="83" fillId="25" borderId="0" xfId="63" applyNumberFormat="1" applyFont="1" applyFill="1" applyBorder="1" applyAlignment="1">
      <alignment horizontal="right"/>
    </xf>
    <xf numFmtId="0" fontId="31" fillId="25" borderId="0" xfId="63" applyFont="1" applyFill="1" applyBorder="1" applyAlignment="1"/>
    <xf numFmtId="0" fontId="8" fillId="25" borderId="19" xfId="63" applyFont="1" applyFill="1" applyBorder="1" applyAlignment="1">
      <alignment vertical="center"/>
    </xf>
    <xf numFmtId="3" fontId="83" fillId="25" borderId="0" xfId="63" applyNumberFormat="1" applyFont="1" applyFill="1" applyBorder="1" applyAlignment="1"/>
    <xf numFmtId="0" fontId="18" fillId="25" borderId="0" xfId="63" applyFont="1" applyFill="1" applyBorder="1" applyAlignment="1">
      <alignment horizontal="left" vertical="center"/>
    </xf>
    <xf numFmtId="3" fontId="83" fillId="25" borderId="0" xfId="63" applyNumberFormat="1" applyFont="1" applyFill="1" applyBorder="1" applyAlignment="1">
      <alignment horizontal="right" indent="3"/>
    </xf>
    <xf numFmtId="0" fontId="5" fillId="26" borderId="0" xfId="63" applyFont="1" applyFill="1" applyAlignment="1"/>
    <xf numFmtId="0" fontId="86" fillId="25" borderId="0" xfId="63" applyFont="1" applyFill="1" applyBorder="1" applyAlignment="1"/>
    <xf numFmtId="1" fontId="13" fillId="26" borderId="52" xfId="63" applyNumberFormat="1" applyFont="1" applyFill="1" applyBorder="1" applyAlignment="1">
      <alignment horizontal="center" vertical="center"/>
    </xf>
    <xf numFmtId="0" fontId="14" fillId="24" borderId="0" xfId="40" applyFont="1" applyFill="1" applyBorder="1" applyAlignment="1" applyProtection="1">
      <alignment horizontal="left" indent="1"/>
    </xf>
    <xf numFmtId="0" fontId="18" fillId="25" borderId="0" xfId="0" applyFont="1" applyFill="1" applyBorder="1" applyAlignment="1" applyProtection="1">
      <alignment horizontal="right"/>
    </xf>
    <xf numFmtId="1" fontId="13" fillId="25" borderId="13" xfId="0" applyNumberFormat="1" applyFont="1" applyFill="1" applyBorder="1" applyAlignment="1">
      <alignment horizontal="center"/>
    </xf>
    <xf numFmtId="0" fontId="0" fillId="25" borderId="23" xfId="0" applyFill="1" applyBorder="1" applyProtection="1"/>
    <xf numFmtId="0" fontId="13" fillId="25" borderId="0" xfId="0" applyFont="1" applyFill="1" applyBorder="1" applyAlignment="1" applyProtection="1">
      <alignment horizontal="center" vertical="center"/>
    </xf>
    <xf numFmtId="0" fontId="15" fillId="0" borderId="0" xfId="0" applyFont="1" applyBorder="1" applyProtection="1"/>
    <xf numFmtId="0" fontId="59" fillId="25" borderId="0" xfId="0" applyFont="1" applyFill="1" applyProtection="1"/>
    <xf numFmtId="0" fontId="59" fillId="25" borderId="20" xfId="0" applyFont="1" applyFill="1" applyBorder="1" applyProtection="1"/>
    <xf numFmtId="0" fontId="65" fillId="25" borderId="0" xfId="0" applyFont="1" applyFill="1" applyBorder="1" applyProtection="1"/>
    <xf numFmtId="0" fontId="59" fillId="0" borderId="0" xfId="0" applyFont="1" applyProtection="1">
      <protection locked="0"/>
    </xf>
    <xf numFmtId="0" fontId="63" fillId="25" borderId="20" xfId="0" applyFont="1" applyFill="1" applyBorder="1" applyAlignment="1" applyProtection="1">
      <alignment horizontal="center"/>
    </xf>
    <xf numFmtId="3" fontId="14" fillId="25" borderId="0" xfId="0" applyNumberFormat="1" applyFont="1" applyFill="1" applyBorder="1" applyAlignment="1" applyProtection="1">
      <alignment horizontal="center"/>
    </xf>
    <xf numFmtId="167" fontId="72" fillId="26" borderId="0" xfId="0" applyNumberFormat="1" applyFont="1" applyFill="1" applyBorder="1" applyAlignment="1" applyProtection="1">
      <alignment horizontal="right"/>
    </xf>
    <xf numFmtId="0" fontId="13" fillId="27" borderId="0" xfId="40" applyFont="1" applyFill="1" applyBorder="1" applyAlignment="1" applyProtection="1">
      <alignment horizontal="left" indent="1"/>
    </xf>
    <xf numFmtId="167" fontId="13" fillId="26" borderId="0" xfId="0" applyNumberFormat="1" applyFont="1" applyFill="1" applyBorder="1" applyAlignment="1" applyProtection="1">
      <alignment horizontal="right"/>
    </xf>
    <xf numFmtId="167" fontId="14" fillId="26" borderId="0" xfId="0" applyNumberFormat="1" applyFont="1" applyFill="1" applyBorder="1" applyAlignment="1" applyProtection="1">
      <alignment horizontal="right"/>
    </xf>
    <xf numFmtId="2" fontId="72" fillId="24" borderId="0" xfId="40" applyNumberFormat="1" applyFont="1" applyFill="1" applyBorder="1" applyAlignment="1">
      <alignment horizontal="center" vertical="center" wrapText="1"/>
    </xf>
    <xf numFmtId="0" fontId="10" fillId="26" borderId="13" xfId="0" applyFont="1" applyFill="1" applyBorder="1" applyAlignment="1">
      <alignment horizontal="center"/>
    </xf>
    <xf numFmtId="0" fontId="13" fillId="26" borderId="13" xfId="70" applyFont="1" applyFill="1" applyBorder="1" applyAlignment="1">
      <alignment horizontal="center"/>
    </xf>
    <xf numFmtId="0" fontId="13" fillId="25" borderId="75" xfId="70" applyFont="1" applyFill="1" applyBorder="1" applyAlignment="1">
      <alignment horizontal="center"/>
    </xf>
    <xf numFmtId="0" fontId="13" fillId="25" borderId="12" xfId="62" applyFont="1" applyFill="1" applyBorder="1" applyAlignment="1">
      <alignment horizontal="center"/>
    </xf>
    <xf numFmtId="0" fontId="13" fillId="25" borderId="13" xfId="70" applyFont="1" applyFill="1" applyBorder="1" applyAlignment="1">
      <alignment horizontal="center"/>
    </xf>
    <xf numFmtId="0" fontId="13" fillId="25" borderId="0" xfId="70" applyFont="1" applyFill="1" applyBorder="1" applyAlignment="1">
      <alignment horizontal="left"/>
    </xf>
    <xf numFmtId="0" fontId="11" fillId="25" borderId="22" xfId="62" applyFont="1" applyFill="1" applyBorder="1" applyAlignment="1">
      <alignment horizontal="left"/>
    </xf>
    <xf numFmtId="0" fontId="50" fillId="25" borderId="12" xfId="221" applyFont="1" applyFill="1" applyBorder="1" applyAlignment="1">
      <alignment horizontal="center" vertical="center"/>
    </xf>
    <xf numFmtId="3" fontId="83" fillId="25" borderId="0" xfId="78" applyNumberFormat="1" applyFont="1" applyFill="1" applyBorder="1" applyAlignment="1">
      <alignment vertical="center"/>
    </xf>
    <xf numFmtId="3" fontId="83" fillId="25" borderId="0" xfId="78" applyNumberFormat="1" applyFont="1" applyFill="1" applyBorder="1" applyAlignment="1">
      <alignment horizontal="right" vertical="center"/>
    </xf>
    <xf numFmtId="3" fontId="83" fillId="26" borderId="0" xfId="78" applyNumberFormat="1" applyFont="1" applyFill="1" applyBorder="1" applyAlignment="1">
      <alignment horizontal="right" vertical="center"/>
    </xf>
    <xf numFmtId="3" fontId="11" fillId="26" borderId="0" xfId="70" applyNumberFormat="1" applyFont="1" applyFill="1" applyBorder="1" applyAlignment="1">
      <alignment horizontal="right" vertical="center"/>
    </xf>
    <xf numFmtId="3" fontId="83" fillId="25" borderId="51" xfId="78" applyNumberFormat="1" applyFont="1" applyFill="1" applyBorder="1" applyAlignment="1">
      <alignment vertical="center"/>
    </xf>
    <xf numFmtId="179" fontId="11" fillId="26" borderId="0" xfId="70" applyNumberFormat="1" applyFont="1" applyFill="1" applyBorder="1" applyAlignment="1">
      <alignment horizontal="right" vertical="center"/>
    </xf>
    <xf numFmtId="0" fontId="5" fillId="25" borderId="0" xfId="62" applyFont="1" applyFill="1" applyBorder="1" applyAlignment="1">
      <alignment vertical="center"/>
    </xf>
    <xf numFmtId="179" fontId="83" fillId="25" borderId="51" xfId="78" applyNumberFormat="1" applyFont="1" applyFill="1" applyBorder="1" applyAlignment="1">
      <alignment vertical="center"/>
    </xf>
    <xf numFmtId="179" fontId="83" fillId="25" borderId="0" xfId="78" applyNumberFormat="1" applyFont="1" applyFill="1" applyBorder="1" applyAlignment="1">
      <alignment horizontal="right" vertical="center"/>
    </xf>
    <xf numFmtId="179" fontId="83" fillId="26" borderId="0" xfId="78" applyNumberFormat="1" applyFont="1" applyFill="1" applyBorder="1" applyAlignment="1">
      <alignment horizontal="right" vertical="center"/>
    </xf>
    <xf numFmtId="179" fontId="11" fillId="26" borderId="0" xfId="78" applyNumberFormat="1" applyFont="1" applyFill="1" applyBorder="1" applyAlignment="1">
      <alignment horizontal="right" vertical="center"/>
    </xf>
    <xf numFmtId="167" fontId="5" fillId="26" borderId="0" xfId="0" applyNumberFormat="1" applyFont="1" applyFill="1" applyBorder="1" applyAlignment="1">
      <alignment horizontal="right" indent="1"/>
    </xf>
    <xf numFmtId="1" fontId="13" fillId="26" borderId="52" xfId="63" applyNumberFormat="1" applyFont="1" applyFill="1" applyBorder="1" applyAlignment="1">
      <alignment horizontal="right" vertical="center" wrapText="1"/>
    </xf>
    <xf numFmtId="0" fontId="123" fillId="26" borderId="0" xfId="63" applyFont="1" applyFill="1" applyBorder="1" applyAlignment="1">
      <alignment horizontal="center" vertical="center" wrapText="1"/>
    </xf>
    <xf numFmtId="0" fontId="86" fillId="26" borderId="0" xfId="63" applyFont="1" applyFill="1" applyBorder="1" applyAlignment="1">
      <alignment vertical="center" textRotation="90"/>
    </xf>
    <xf numFmtId="0" fontId="5" fillId="26" borderId="0" xfId="63" applyFont="1" applyFill="1" applyBorder="1" applyAlignment="1">
      <alignment vertical="top" wrapText="1"/>
    </xf>
    <xf numFmtId="3" fontId="83" fillId="26" borderId="0" xfId="63" applyNumberFormat="1" applyFont="1" applyFill="1" applyBorder="1" applyAlignment="1">
      <alignment horizontal="right"/>
    </xf>
    <xf numFmtId="3" fontId="83" fillId="26" borderId="0" xfId="63" applyNumberFormat="1" applyFont="1" applyFill="1" applyBorder="1" applyAlignment="1">
      <alignment horizontal="right" indent="1"/>
    </xf>
    <xf numFmtId="0" fontId="42" fillId="25" borderId="0" xfId="63" applyFont="1" applyFill="1" applyBorder="1" applyAlignment="1">
      <alignment horizontal="right" vertical="center" wrapText="1"/>
    </xf>
    <xf numFmtId="0" fontId="126" fillId="31" borderId="34" xfId="70" applyFont="1" applyFill="1" applyBorder="1" applyAlignment="1">
      <alignment horizontal="right" vertical="center"/>
    </xf>
    <xf numFmtId="1" fontId="14" fillId="26" borderId="0" xfId="63" applyNumberFormat="1" applyFont="1" applyFill="1" applyBorder="1" applyAlignment="1">
      <alignment horizontal="right" vertical="center" wrapText="1"/>
    </xf>
    <xf numFmtId="0" fontId="14" fillId="0" borderId="0" xfId="63" applyFont="1" applyBorder="1" applyAlignment="1">
      <alignment horizontal="right" vertical="center" wrapText="1"/>
    </xf>
    <xf numFmtId="4" fontId="5" fillId="27" borderId="0" xfId="40" applyNumberFormat="1" applyFont="1" applyFill="1" applyBorder="1" applyAlignment="1">
      <alignment horizontal="left" vertical="center" wrapText="1"/>
    </xf>
    <xf numFmtId="0" fontId="13" fillId="25" borderId="0" xfId="63" applyFont="1" applyFill="1" applyBorder="1" applyAlignment="1">
      <alignment horizontal="center" wrapText="1"/>
    </xf>
    <xf numFmtId="0" fontId="86" fillId="26" borderId="0" xfId="63" applyFont="1" applyFill="1" applyBorder="1" applyAlignment="1">
      <alignment textRotation="90"/>
    </xf>
    <xf numFmtId="165" fontId="72" fillId="26" borderId="0" xfId="63" applyNumberFormat="1" applyFont="1" applyFill="1" applyBorder="1" applyAlignment="1">
      <alignment wrapText="1"/>
    </xf>
    <xf numFmtId="180" fontId="5" fillId="26" borderId="0" xfId="63" applyNumberFormat="1" applyFont="1" applyFill="1" applyBorder="1" applyAlignment="1">
      <alignment wrapText="1"/>
    </xf>
    <xf numFmtId="1" fontId="42" fillId="26" borderId="0" xfId="63" applyNumberFormat="1" applyFont="1" applyFill="1" applyBorder="1" applyAlignment="1">
      <alignment horizontal="center" wrapText="1"/>
    </xf>
    <xf numFmtId="1" fontId="13" fillId="0" borderId="0" xfId="63" applyNumberFormat="1" applyFont="1" applyBorder="1" applyAlignment="1">
      <alignment horizontal="center" wrapText="1"/>
    </xf>
    <xf numFmtId="0" fontId="13" fillId="0" borderId="0" xfId="63" applyFont="1" applyBorder="1" applyAlignment="1">
      <alignment horizontal="center" wrapText="1"/>
    </xf>
    <xf numFmtId="4" fontId="5" fillId="27" borderId="0" xfId="40" applyNumberFormat="1" applyFont="1" applyFill="1" applyBorder="1" applyAlignment="1">
      <alignment horizontal="left" wrapText="1"/>
    </xf>
    <xf numFmtId="1" fontId="13" fillId="26" borderId="0" xfId="63" applyNumberFormat="1" applyFont="1" applyFill="1" applyBorder="1" applyAlignment="1">
      <alignment horizontal="center" wrapText="1"/>
    </xf>
    <xf numFmtId="0" fontId="13" fillId="26" borderId="0" xfId="63" applyFont="1" applyFill="1" applyBorder="1" applyAlignment="1">
      <alignment horizontal="center" wrapText="1"/>
    </xf>
    <xf numFmtId="167" fontId="72" fillId="26" borderId="37" xfId="63" applyNumberFormat="1" applyFont="1" applyFill="1" applyBorder="1" applyAlignment="1">
      <alignment vertical="center"/>
    </xf>
    <xf numFmtId="167" fontId="72" fillId="26" borderId="35" xfId="63" applyNumberFormat="1" applyFont="1" applyFill="1" applyBorder="1" applyAlignment="1">
      <alignment vertical="center"/>
    </xf>
    <xf numFmtId="167" fontId="72" fillId="26" borderId="0" xfId="63" applyNumberFormat="1" applyFont="1" applyFill="1" applyBorder="1" applyAlignment="1"/>
    <xf numFmtId="167" fontId="5" fillId="26" borderId="0" xfId="63" applyNumberFormat="1" applyFont="1" applyFill="1" applyBorder="1" applyAlignment="1"/>
    <xf numFmtId="3" fontId="72" fillId="26" borderId="37" xfId="63" applyNumberFormat="1" applyFont="1" applyFill="1" applyBorder="1" applyAlignment="1">
      <alignment vertical="center"/>
    </xf>
    <xf numFmtId="3" fontId="72" fillId="26" borderId="35" xfId="63" applyNumberFormat="1" applyFont="1" applyFill="1" applyBorder="1" applyAlignment="1">
      <alignment vertical="center"/>
    </xf>
    <xf numFmtId="3" fontId="72" fillId="26" borderId="0" xfId="63" applyNumberFormat="1" applyFont="1" applyFill="1" applyBorder="1" applyAlignment="1">
      <alignment wrapText="1"/>
    </xf>
    <xf numFmtId="3" fontId="5" fillId="26" borderId="0" xfId="63" applyNumberFormat="1" applyFont="1" applyFill="1" applyBorder="1" applyAlignment="1">
      <alignment wrapText="1"/>
    </xf>
    <xf numFmtId="0" fontId="119" fillId="26" borderId="34" xfId="70" applyFont="1" applyFill="1" applyBorder="1" applyAlignment="1">
      <alignment horizontal="right" vertical="center"/>
    </xf>
    <xf numFmtId="9" fontId="72" fillId="26" borderId="37" xfId="220" applyFont="1" applyFill="1" applyBorder="1" applyAlignment="1">
      <alignment vertical="center"/>
    </xf>
    <xf numFmtId="9" fontId="72" fillId="26" borderId="35" xfId="220" applyFont="1" applyFill="1" applyBorder="1" applyAlignment="1">
      <alignment vertical="center"/>
    </xf>
    <xf numFmtId="9" fontId="72" fillId="26" borderId="0" xfId="220" applyFont="1" applyFill="1" applyBorder="1" applyAlignment="1">
      <alignment wrapText="1"/>
    </xf>
    <xf numFmtId="9" fontId="5" fillId="26" borderId="0" xfId="220" applyFont="1" applyFill="1" applyBorder="1" applyAlignment="1">
      <alignment wrapText="1"/>
    </xf>
    <xf numFmtId="0" fontId="72" fillId="24" borderId="0" xfId="66" applyFont="1" applyFill="1" applyBorder="1" applyAlignment="1">
      <alignment horizontal="left" vertical="center"/>
    </xf>
    <xf numFmtId="0" fontId="123" fillId="28" borderId="0" xfId="63" applyFont="1" applyFill="1" applyBorder="1" applyAlignment="1">
      <alignment horizontal="center" vertical="center"/>
    </xf>
    <xf numFmtId="0" fontId="126" fillId="31" borderId="37" xfId="70" applyFont="1" applyFill="1" applyBorder="1" applyAlignment="1">
      <alignment horizontal="right" vertical="center"/>
    </xf>
    <xf numFmtId="0" fontId="119" fillId="26" borderId="37" xfId="70" applyFont="1" applyFill="1" applyBorder="1" applyAlignment="1">
      <alignment horizontal="right" vertical="center"/>
    </xf>
    <xf numFmtId="0" fontId="126" fillId="31" borderId="34" xfId="63" applyFont="1" applyFill="1" applyBorder="1" applyAlignment="1">
      <alignment horizontal="left" vertical="center"/>
    </xf>
    <xf numFmtId="0" fontId="126" fillId="31" borderId="35" xfId="70" applyFont="1" applyFill="1" applyBorder="1" applyAlignment="1">
      <alignment horizontal="right" vertical="center"/>
    </xf>
    <xf numFmtId="0" fontId="126" fillId="31" borderId="76" xfId="70" applyFont="1" applyFill="1" applyBorder="1" applyAlignment="1">
      <alignment horizontal="right" vertical="center"/>
    </xf>
    <xf numFmtId="0" fontId="119" fillId="26" borderId="34" xfId="63" applyFont="1" applyFill="1" applyBorder="1" applyAlignment="1">
      <alignment horizontal="left" vertical="center"/>
    </xf>
    <xf numFmtId="1" fontId="69" fillId="0" borderId="0" xfId="70" applyNumberFormat="1" applyFont="1" applyAlignment="1"/>
    <xf numFmtId="0" fontId="15" fillId="25" borderId="0" xfId="70" applyFont="1" applyFill="1" applyAlignment="1"/>
    <xf numFmtId="0" fontId="15" fillId="25" borderId="20" xfId="70" applyFont="1" applyFill="1" applyBorder="1" applyAlignment="1"/>
    <xf numFmtId="0" fontId="15" fillId="25" borderId="0" xfId="70" applyFont="1" applyFill="1" applyBorder="1" applyAlignment="1"/>
    <xf numFmtId="1" fontId="15" fillId="0" borderId="0" xfId="70" applyNumberFormat="1" applyFont="1" applyAlignment="1"/>
    <xf numFmtId="0" fontId="13" fillId="26" borderId="52" xfId="70" applyFont="1" applyFill="1" applyBorder="1" applyAlignment="1"/>
    <xf numFmtId="165" fontId="58" fillId="0" borderId="0" xfId="0" applyNumberFormat="1" applyFont="1" applyProtection="1">
      <protection locked="0"/>
    </xf>
    <xf numFmtId="165" fontId="15" fillId="0" borderId="0" xfId="62" applyNumberFormat="1" applyFont="1"/>
    <xf numFmtId="0" fontId="14" fillId="36" borderId="0" xfId="62" applyFont="1" applyFill="1" applyBorder="1" applyAlignment="1">
      <alignment vertical="center" wrapText="1"/>
    </xf>
    <xf numFmtId="0" fontId="14" fillId="36" borderId="0" xfId="62" applyFont="1" applyFill="1" applyBorder="1" applyAlignment="1"/>
    <xf numFmtId="0" fontId="14" fillId="36" borderId="0" xfId="62" applyFont="1" applyFill="1" applyBorder="1" applyAlignment="1">
      <alignment vertical="center"/>
    </xf>
    <xf numFmtId="164" fontId="14" fillId="36" borderId="0" xfId="40" applyNumberFormat="1" applyFont="1" applyFill="1" applyBorder="1" applyAlignment="1">
      <alignment horizontal="justify" vertical="center" wrapText="1"/>
    </xf>
    <xf numFmtId="164" fontId="30" fillId="36" borderId="68" xfId="40" applyNumberFormat="1" applyFont="1" applyFill="1" applyBorder="1" applyAlignment="1">
      <alignment horizontal="left" vertical="center" wrapText="1"/>
    </xf>
    <xf numFmtId="164" fontId="30" fillId="36" borderId="0" xfId="40" applyNumberFormat="1" applyFont="1" applyFill="1" applyBorder="1" applyAlignment="1">
      <alignment horizontal="left" vertical="center" wrapText="1"/>
    </xf>
    <xf numFmtId="172" fontId="110" fillId="33" borderId="0" xfId="62" applyNumberFormat="1" applyFont="1" applyFill="1" applyBorder="1" applyAlignment="1">
      <alignment horizontal="center" vertical="center" wrapText="1"/>
    </xf>
    <xf numFmtId="172" fontId="110" fillId="33" borderId="0" xfId="62" applyNumberFormat="1" applyFont="1" applyFill="1" applyBorder="1" applyAlignment="1">
      <alignment horizontal="center" vertical="center"/>
    </xf>
    <xf numFmtId="164" fontId="14" fillId="36" borderId="0" xfId="40" applyNumberFormat="1" applyFont="1" applyFill="1" applyBorder="1" applyAlignment="1">
      <alignment horizontal="justify" wrapText="1"/>
    </xf>
    <xf numFmtId="164" fontId="30" fillId="36" borderId="61" xfId="40" applyNumberFormat="1" applyFont="1" applyFill="1" applyBorder="1" applyAlignment="1">
      <alignment horizontal="left" vertical="center" wrapText="1"/>
    </xf>
    <xf numFmtId="164" fontId="117" fillId="37" borderId="0" xfId="40" applyNumberFormat="1" applyFont="1" applyFill="1" applyBorder="1" applyAlignment="1">
      <alignment horizontal="justify" vertical="center" readingOrder="1"/>
    </xf>
    <xf numFmtId="0" fontId="91" fillId="32" borderId="0" xfId="62" applyFont="1" applyFill="1" applyBorder="1" applyAlignment="1">
      <alignment horizontal="left" wrapText="1"/>
    </xf>
    <xf numFmtId="164" fontId="30" fillId="36" borderId="62" xfId="40" applyNumberFormat="1" applyFont="1" applyFill="1" applyBorder="1" applyAlignment="1">
      <alignment horizontal="left" vertical="center" wrapText="1"/>
    </xf>
    <xf numFmtId="0" fontId="45" fillId="36" borderId="0" xfId="62" applyFont="1" applyFill="1" applyAlignment="1">
      <alignment horizontal="center" vertical="center"/>
    </xf>
    <xf numFmtId="173" fontId="14" fillId="25" borderId="0" xfId="0" applyNumberFormat="1" applyFont="1" applyFill="1" applyBorder="1" applyAlignment="1">
      <alignment horizontal="left"/>
    </xf>
    <xf numFmtId="164" fontId="19" fillId="27" borderId="0" xfId="40" applyNumberFormat="1" applyFont="1" applyFill="1" applyBorder="1" applyAlignment="1">
      <alignment horizontal="left" wrapText="1"/>
    </xf>
    <xf numFmtId="164" fontId="19" fillId="24" borderId="0" xfId="40" applyNumberFormat="1" applyFont="1" applyFill="1" applyBorder="1" applyAlignment="1">
      <alignment wrapText="1"/>
    </xf>
    <xf numFmtId="164" fontId="25" fillId="24" borderId="0" xfId="40" applyNumberFormat="1" applyFont="1" applyFill="1" applyBorder="1" applyAlignment="1">
      <alignment horizontal="left" wrapText="1"/>
    </xf>
    <xf numFmtId="164" fontId="13" fillId="24" borderId="0" xfId="40" applyNumberFormat="1" applyFont="1" applyFill="1" applyBorder="1" applyAlignment="1">
      <alignment horizontal="left" wrapText="1"/>
    </xf>
    <xf numFmtId="164" fontId="14" fillId="24" borderId="0" xfId="40" applyNumberFormat="1" applyFont="1" applyFill="1" applyBorder="1" applyAlignment="1">
      <alignment wrapText="1"/>
    </xf>
    <xf numFmtId="164" fontId="14" fillId="27" borderId="0" xfId="40" applyNumberFormat="1" applyFont="1" applyFill="1" applyBorder="1" applyAlignment="1">
      <alignment wrapText="1"/>
    </xf>
    <xf numFmtId="0" fontId="12" fillId="25" borderId="0" xfId="0" applyFont="1" applyFill="1" applyBorder="1" applyAlignment="1">
      <alignment horizontal="justify" vertical="top" wrapText="1"/>
    </xf>
    <xf numFmtId="0" fontId="21" fillId="25" borderId="0" xfId="0" applyFont="1" applyFill="1" applyBorder="1" applyAlignment="1">
      <alignment horizontal="justify" vertical="top" wrapText="1"/>
    </xf>
    <xf numFmtId="0" fontId="19" fillId="25" borderId="18" xfId="0" applyFont="1" applyFill="1" applyBorder="1" applyAlignment="1">
      <alignment horizontal="right" indent="6"/>
    </xf>
    <xf numFmtId="0" fontId="13" fillId="25" borderId="0" xfId="0" applyFont="1" applyFill="1" applyBorder="1" applyAlignment="1"/>
    <xf numFmtId="0" fontId="19" fillId="25" borderId="0" xfId="0" applyFont="1" applyFill="1" applyBorder="1" applyAlignment="1"/>
    <xf numFmtId="172" fontId="14" fillId="24" borderId="0" xfId="40" applyNumberFormat="1" applyFont="1" applyFill="1" applyBorder="1" applyAlignment="1">
      <alignment horizontal="left" wrapText="1"/>
    </xf>
    <xf numFmtId="172" fontId="24" fillId="24" borderId="0" xfId="40" applyNumberFormat="1" applyFont="1" applyFill="1" applyBorder="1" applyAlignment="1">
      <alignment horizontal="left" wrapText="1"/>
    </xf>
    <xf numFmtId="0" fontId="11" fillId="25" borderId="0" xfId="0" applyFont="1" applyFill="1" applyBorder="1" applyAlignment="1"/>
    <xf numFmtId="173" fontId="14" fillId="25" borderId="0" xfId="0" applyNumberFormat="1" applyFont="1" applyFill="1" applyBorder="1" applyAlignment="1">
      <alignment horizontal="right"/>
    </xf>
    <xf numFmtId="173" fontId="14" fillId="25" borderId="19" xfId="0" applyNumberFormat="1" applyFont="1" applyFill="1" applyBorder="1" applyAlignment="1">
      <alignment horizontal="right"/>
    </xf>
    <xf numFmtId="0" fontId="13" fillId="26" borderId="0" xfId="0" applyFont="1" applyFill="1" applyBorder="1" applyAlignment="1">
      <alignment horizontal="justify" vertical="center" wrapText="1" readingOrder="1"/>
    </xf>
    <xf numFmtId="164" fontId="44" fillId="24" borderId="20" xfId="40" applyNumberFormat="1" applyFont="1" applyFill="1" applyBorder="1" applyAlignment="1">
      <alignment horizontal="justify" readingOrder="1"/>
    </xf>
    <xf numFmtId="164" fontId="44" fillId="24" borderId="0" xfId="40" applyNumberFormat="1" applyFont="1" applyFill="1" applyBorder="1" applyAlignment="1">
      <alignment horizontal="justify" readingOrder="1"/>
    </xf>
    <xf numFmtId="0" fontId="13" fillId="25" borderId="0" xfId="0" applyFont="1" applyFill="1" applyBorder="1" applyAlignment="1">
      <alignment horizontal="justify" vertical="center" readingOrder="1"/>
    </xf>
    <xf numFmtId="0" fontId="13" fillId="25" borderId="0" xfId="0" applyFont="1" applyFill="1" applyBorder="1" applyAlignment="1">
      <alignment horizontal="justify" vertical="center" wrapText="1" readingOrder="1"/>
    </xf>
    <xf numFmtId="0" fontId="14" fillId="25" borderId="0" xfId="0" applyFont="1" applyFill="1" applyBorder="1" applyAlignment="1">
      <alignment horizontal="justify" vertical="center" readingOrder="1"/>
    </xf>
    <xf numFmtId="0" fontId="13" fillId="25" borderId="18" xfId="0" applyFont="1" applyFill="1" applyBorder="1" applyAlignment="1">
      <alignment horizontal="left" indent="5" readingOrder="1"/>
    </xf>
    <xf numFmtId="0" fontId="19" fillId="25" borderId="18" xfId="0" applyFont="1" applyFill="1" applyBorder="1" applyAlignment="1">
      <alignment horizontal="left" indent="5" readingOrder="1"/>
    </xf>
    <xf numFmtId="0" fontId="14" fillId="0" borderId="0" xfId="0" applyFont="1" applyBorder="1" applyAlignment="1">
      <alignment horizontal="justify" readingOrder="1"/>
    </xf>
    <xf numFmtId="0" fontId="13" fillId="25" borderId="0" xfId="0" applyNumberFormat="1" applyFont="1" applyFill="1" applyBorder="1" applyAlignment="1">
      <alignment horizontal="justify" vertical="center" readingOrder="1"/>
    </xf>
    <xf numFmtId="0" fontId="72" fillId="25" borderId="0" xfId="0" applyFont="1" applyFill="1" applyBorder="1" applyAlignment="1" applyProtection="1">
      <alignment horizontal="left"/>
    </xf>
    <xf numFmtId="173" fontId="14" fillId="25" borderId="0" xfId="0" applyNumberFormat="1" applyFont="1" applyFill="1" applyBorder="1" applyAlignment="1" applyProtection="1">
      <alignment horizontal="left"/>
    </xf>
    <xf numFmtId="0" fontId="18" fillId="0" borderId="0" xfId="0" applyFont="1" applyBorder="1" applyAlignment="1" applyProtection="1">
      <alignment vertical="top"/>
    </xf>
    <xf numFmtId="0" fontId="13" fillId="26" borderId="52" xfId="0" applyFont="1" applyFill="1" applyBorder="1" applyAlignment="1" applyProtection="1">
      <alignment horizontal="center"/>
    </xf>
    <xf numFmtId="168" fontId="14" fillId="24" borderId="0" xfId="40" applyNumberFormat="1" applyFont="1" applyFill="1" applyBorder="1" applyAlignment="1" applyProtection="1">
      <alignment horizontal="right" wrapText="1" indent="2"/>
    </xf>
    <xf numFmtId="167" fontId="14" fillId="24" borderId="0" xfId="40" applyNumberFormat="1" applyFont="1" applyFill="1" applyBorder="1" applyAlignment="1" applyProtection="1">
      <alignment horizontal="right" wrapText="1" indent="2"/>
    </xf>
    <xf numFmtId="168" fontId="14" fillId="27" borderId="0" xfId="40" applyNumberFormat="1" applyFont="1" applyFill="1" applyBorder="1" applyAlignment="1" applyProtection="1">
      <alignment horizontal="right" wrapText="1" indent="2"/>
    </xf>
    <xf numFmtId="0" fontId="18" fillId="25" borderId="0" xfId="0" applyFont="1" applyFill="1" applyBorder="1" applyAlignment="1" applyProtection="1">
      <alignment horizontal="right"/>
    </xf>
    <xf numFmtId="167" fontId="14" fillId="27" borderId="0" xfId="40" applyNumberFormat="1" applyFont="1" applyFill="1" applyBorder="1" applyAlignment="1" applyProtection="1">
      <alignment horizontal="right" wrapText="1" indent="2"/>
    </xf>
    <xf numFmtId="167" fontId="72" fillId="27" borderId="0" xfId="40" applyNumberFormat="1" applyFont="1" applyFill="1" applyBorder="1" applyAlignment="1" applyProtection="1">
      <alignment horizontal="right" wrapText="1" indent="2"/>
    </xf>
    <xf numFmtId="167" fontId="72" fillId="24" borderId="0" xfId="40" applyNumberFormat="1" applyFont="1" applyFill="1" applyBorder="1" applyAlignment="1" applyProtection="1">
      <alignment horizontal="right" wrapText="1" indent="2"/>
    </xf>
    <xf numFmtId="167" fontId="72" fillId="25" borderId="0" xfId="70" applyNumberFormat="1" applyFont="1" applyFill="1" applyBorder="1" applyAlignment="1" applyProtection="1">
      <alignment horizontal="right" indent="2"/>
    </xf>
    <xf numFmtId="167" fontId="72" fillId="26" borderId="0" xfId="70" applyNumberFormat="1" applyFont="1" applyFill="1" applyBorder="1" applyAlignment="1" applyProtection="1">
      <alignment horizontal="right" indent="2"/>
    </xf>
    <xf numFmtId="0" fontId="13" fillId="25" borderId="18" xfId="0" applyFont="1" applyFill="1" applyBorder="1" applyAlignment="1" applyProtection="1">
      <alignment horizontal="right" indent="5"/>
    </xf>
    <xf numFmtId="0" fontId="18" fillId="0" borderId="0" xfId="0" applyFont="1" applyBorder="1" applyAlignment="1" applyProtection="1">
      <alignment vertical="justify" wrapText="1"/>
    </xf>
    <xf numFmtId="0" fontId="0" fillId="0" borderId="0" xfId="0" applyBorder="1" applyAlignment="1" applyProtection="1">
      <alignment vertical="justify" wrapText="1"/>
    </xf>
    <xf numFmtId="173" fontId="14" fillId="25" borderId="0" xfId="0" applyNumberFormat="1" applyFont="1" applyFill="1" applyBorder="1" applyAlignment="1" applyProtection="1">
      <alignment horizontal="right"/>
    </xf>
    <xf numFmtId="0" fontId="18" fillId="25" borderId="0" xfId="0" applyFont="1" applyFill="1" applyBorder="1" applyAlignment="1" applyProtection="1">
      <alignment vertical="top"/>
    </xf>
    <xf numFmtId="0" fontId="14" fillId="24" borderId="0" xfId="40" applyFont="1" applyFill="1" applyBorder="1" applyAlignment="1" applyProtection="1">
      <alignment horizontal="left" indent="1"/>
    </xf>
    <xf numFmtId="165" fontId="14" fillId="25" borderId="0" xfId="0" applyNumberFormat="1" applyFont="1" applyFill="1" applyBorder="1" applyAlignment="1" applyProtection="1">
      <alignment horizontal="right" indent="2"/>
    </xf>
    <xf numFmtId="165" fontId="14" fillId="26" borderId="0" xfId="0" applyNumberFormat="1" applyFont="1" applyFill="1" applyBorder="1" applyAlignment="1" applyProtection="1">
      <alignment horizontal="right" indent="2"/>
    </xf>
    <xf numFmtId="169" fontId="14" fillId="27" borderId="0" xfId="40" applyNumberFormat="1" applyFont="1" applyFill="1" applyBorder="1" applyAlignment="1" applyProtection="1">
      <alignment horizontal="right" wrapText="1" indent="2"/>
    </xf>
    <xf numFmtId="0" fontId="13" fillId="24" borderId="0" xfId="40" applyFont="1" applyFill="1" applyBorder="1" applyAlignment="1" applyProtection="1">
      <alignment horizontal="left" wrapText="1"/>
    </xf>
    <xf numFmtId="169" fontId="14" fillId="24" borderId="0" xfId="40" applyNumberFormat="1" applyFont="1" applyFill="1" applyBorder="1" applyAlignment="1" applyProtection="1">
      <alignment horizontal="right" wrapText="1" indent="2"/>
    </xf>
    <xf numFmtId="0" fontId="13" fillId="24" borderId="0" xfId="40" applyFont="1" applyFill="1" applyBorder="1" applyAlignment="1" applyProtection="1">
      <alignment horizontal="left" indent="2"/>
    </xf>
    <xf numFmtId="168" fontId="13" fillId="24" borderId="0" xfId="40" applyNumberFormat="1" applyFont="1" applyFill="1" applyBorder="1" applyAlignment="1" applyProtection="1">
      <alignment horizontal="right" wrapText="1" indent="2"/>
    </xf>
    <xf numFmtId="168" fontId="13" fillId="27" borderId="0" xfId="40" applyNumberFormat="1" applyFont="1" applyFill="1" applyBorder="1" applyAlignment="1" applyProtection="1">
      <alignment horizontal="right" wrapText="1" indent="2"/>
    </xf>
    <xf numFmtId="167" fontId="14" fillId="47" borderId="0" xfId="60" applyNumberFormat="1" applyFont="1" applyFill="1" applyBorder="1" applyAlignment="1" applyProtection="1">
      <alignment horizontal="right" wrapText="1" indent="2"/>
    </xf>
    <xf numFmtId="167" fontId="14" fillId="43" borderId="0" xfId="60" applyNumberFormat="1" applyFont="1" applyFill="1" applyBorder="1" applyAlignment="1" applyProtection="1">
      <alignment horizontal="right" wrapText="1" indent="2"/>
    </xf>
    <xf numFmtId="167" fontId="72" fillId="25" borderId="0" xfId="0" applyNumberFormat="1" applyFont="1" applyFill="1" applyBorder="1" applyAlignment="1" applyProtection="1">
      <alignment horizontal="right" indent="2"/>
    </xf>
    <xf numFmtId="167" fontId="72" fillId="26" borderId="0" xfId="0" applyNumberFormat="1" applyFont="1" applyFill="1" applyBorder="1" applyAlignment="1" applyProtection="1">
      <alignment horizontal="right" indent="2"/>
    </xf>
    <xf numFmtId="0" fontId="13" fillId="25" borderId="0" xfId="0" applyFont="1" applyFill="1" applyBorder="1" applyAlignment="1" applyProtection="1">
      <alignment horizontal="left" indent="4"/>
    </xf>
    <xf numFmtId="0" fontId="18" fillId="25" borderId="0" xfId="0" applyFont="1" applyFill="1" applyBorder="1" applyAlignment="1" applyProtection="1">
      <alignment vertical="justify" wrapText="1"/>
    </xf>
    <xf numFmtId="0" fontId="0" fillId="25" borderId="0" xfId="0" applyFill="1" applyBorder="1" applyAlignment="1" applyProtection="1">
      <alignment vertical="justify" wrapText="1"/>
    </xf>
    <xf numFmtId="167" fontId="14" fillId="26" borderId="0" xfId="0" applyNumberFormat="1" applyFont="1" applyFill="1" applyBorder="1" applyAlignment="1" applyProtection="1">
      <alignment horizontal="center"/>
    </xf>
    <xf numFmtId="0" fontId="78" fillId="25" borderId="0" xfId="0" applyFont="1" applyFill="1" applyBorder="1" applyAlignment="1" applyProtection="1">
      <alignment horizontal="center"/>
    </xf>
    <xf numFmtId="167" fontId="13" fillId="26" borderId="0" xfId="0" applyNumberFormat="1" applyFont="1" applyFill="1" applyBorder="1" applyAlignment="1" applyProtection="1">
      <alignment horizontal="center"/>
    </xf>
    <xf numFmtId="167" fontId="72" fillId="26" borderId="10" xfId="0" applyNumberFormat="1" applyFont="1" applyFill="1" applyBorder="1" applyAlignment="1" applyProtection="1">
      <alignment horizontal="center"/>
    </xf>
    <xf numFmtId="167" fontId="72" fillId="26" borderId="0" xfId="0" applyNumberFormat="1" applyFont="1" applyFill="1" applyBorder="1" applyAlignment="1" applyProtection="1">
      <alignment horizontal="center"/>
    </xf>
    <xf numFmtId="165" fontId="25" fillId="25" borderId="0" xfId="0" applyNumberFormat="1" applyFont="1" applyFill="1" applyBorder="1" applyAlignment="1" applyProtection="1">
      <alignment horizontal="right" indent="2"/>
    </xf>
    <xf numFmtId="165" fontId="25" fillId="26" borderId="0" xfId="0" applyNumberFormat="1" applyFont="1" applyFill="1" applyBorder="1" applyAlignment="1" applyProtection="1">
      <alignment horizontal="right" indent="2"/>
    </xf>
    <xf numFmtId="165" fontId="72" fillId="25" borderId="0" xfId="0" applyNumberFormat="1" applyFont="1" applyFill="1" applyBorder="1" applyAlignment="1" applyProtection="1">
      <alignment horizontal="right" indent="2"/>
    </xf>
    <xf numFmtId="165" fontId="72" fillId="26" borderId="0" xfId="0" applyNumberFormat="1" applyFont="1" applyFill="1" applyBorder="1" applyAlignment="1" applyProtection="1">
      <alignment horizontal="right" indent="2"/>
    </xf>
    <xf numFmtId="165" fontId="14" fillId="24" borderId="0" xfId="40" applyNumberFormat="1" applyFont="1" applyFill="1" applyBorder="1" applyAlignment="1" applyProtection="1">
      <alignment horizontal="right" wrapText="1" indent="2"/>
    </xf>
    <xf numFmtId="165" fontId="14" fillId="27" borderId="0" xfId="40" applyNumberFormat="1" applyFont="1" applyFill="1" applyBorder="1" applyAlignment="1" applyProtection="1">
      <alignment horizontal="right" wrapText="1" indent="2"/>
    </xf>
    <xf numFmtId="0" fontId="13" fillId="25" borderId="0" xfId="0" applyFont="1" applyFill="1" applyBorder="1" applyAlignment="1" applyProtection="1">
      <alignment horizontal="right" indent="6"/>
    </xf>
    <xf numFmtId="0" fontId="77" fillId="26" borderId="24" xfId="0" applyFont="1" applyFill="1" applyBorder="1" applyAlignment="1">
      <alignment horizontal="left" vertical="center" wrapText="1"/>
    </xf>
    <xf numFmtId="0" fontId="77" fillId="26" borderId="26" xfId="0" applyFont="1" applyFill="1" applyBorder="1" applyAlignment="1">
      <alignment horizontal="left" vertical="center" wrapText="1"/>
    </xf>
    <xf numFmtId="0" fontId="77" fillId="26" borderId="25" xfId="0" applyFont="1" applyFill="1" applyBorder="1" applyAlignment="1">
      <alignment horizontal="left" vertical="center" wrapText="1"/>
    </xf>
    <xf numFmtId="0" fontId="82" fillId="25" borderId="24" xfId="62" applyFont="1" applyFill="1" applyBorder="1" applyAlignment="1">
      <alignment horizontal="left" vertical="center"/>
    </xf>
    <xf numFmtId="0" fontId="82" fillId="25" borderId="25" xfId="62" applyFont="1" applyFill="1" applyBorder="1" applyAlignment="1">
      <alignment horizontal="left" vertical="center"/>
    </xf>
    <xf numFmtId="0" fontId="13" fillId="25" borderId="0" xfId="62" applyFont="1" applyFill="1" applyBorder="1" applyAlignment="1">
      <alignment horizontal="left" indent="6"/>
    </xf>
    <xf numFmtId="0" fontId="82" fillId="26" borderId="0" xfId="62" applyFont="1" applyFill="1" applyBorder="1" applyAlignment="1">
      <alignment horizontal="center" vertical="center"/>
    </xf>
    <xf numFmtId="1" fontId="13" fillId="25" borderId="13" xfId="0" applyNumberFormat="1" applyFont="1" applyFill="1" applyBorder="1" applyAlignment="1">
      <alignment horizontal="center"/>
    </xf>
    <xf numFmtId="0" fontId="18" fillId="25" borderId="0" xfId="62" applyFont="1" applyFill="1" applyBorder="1" applyAlignment="1">
      <alignment vertical="center" wrapText="1"/>
    </xf>
    <xf numFmtId="0" fontId="82" fillId="26" borderId="0" xfId="62" applyFont="1" applyFill="1" applyBorder="1" applyAlignment="1">
      <alignment horizontal="left" vertical="center"/>
    </xf>
    <xf numFmtId="0" fontId="18" fillId="26" borderId="0" xfId="62" applyFont="1" applyFill="1" applyBorder="1" applyAlignment="1">
      <alignment horizontal="justify" wrapText="1"/>
    </xf>
    <xf numFmtId="0" fontId="31" fillId="24" borderId="0" xfId="40" applyFont="1" applyFill="1" applyBorder="1" applyAlignment="1">
      <alignment horizontal="justify" vertical="center" wrapText="1"/>
    </xf>
    <xf numFmtId="0" fontId="18" fillId="24" borderId="0" xfId="40" applyFont="1" applyFill="1" applyBorder="1" applyAlignment="1">
      <alignment horizontal="justify" vertical="center" wrapText="1"/>
    </xf>
    <xf numFmtId="0" fontId="18" fillId="24" borderId="0" xfId="40" applyFont="1" applyFill="1" applyBorder="1" applyAlignment="1">
      <alignment horizontal="justify" vertical="top" wrapText="1"/>
    </xf>
    <xf numFmtId="0" fontId="72" fillId="25" borderId="0" xfId="0" applyFont="1" applyFill="1" applyBorder="1" applyAlignment="1">
      <alignment horizontal="left"/>
    </xf>
    <xf numFmtId="0" fontId="13" fillId="26" borderId="18" xfId="0" applyFont="1" applyFill="1" applyBorder="1" applyAlignment="1">
      <alignment horizontal="right" indent="6"/>
    </xf>
    <xf numFmtId="0" fontId="11" fillId="25" borderId="23" xfId="0" applyFont="1" applyFill="1" applyBorder="1" applyAlignment="1">
      <alignment horizontal="left"/>
    </xf>
    <xf numFmtId="0" fontId="11" fillId="25" borderId="22" xfId="0" applyFont="1" applyFill="1" applyBorder="1" applyAlignment="1">
      <alignment horizontal="left"/>
    </xf>
    <xf numFmtId="0" fontId="11" fillId="25" borderId="0" xfId="0" applyFont="1" applyFill="1" applyBorder="1" applyAlignment="1">
      <alignment horizontal="left"/>
    </xf>
    <xf numFmtId="0" fontId="18" fillId="25" borderId="0" xfId="0" applyFont="1" applyFill="1" applyBorder="1" applyAlignment="1">
      <alignment horizontal="left" vertical="top"/>
    </xf>
    <xf numFmtId="0" fontId="7" fillId="25" borderId="0" xfId="0" applyFont="1" applyFill="1" applyBorder="1"/>
    <xf numFmtId="0" fontId="10" fillId="26" borderId="13" xfId="0" applyFont="1" applyFill="1" applyBorder="1" applyAlignment="1">
      <alignment horizontal="center"/>
    </xf>
    <xf numFmtId="0" fontId="31" fillId="24" borderId="0" xfId="40" applyNumberFormat="1" applyFont="1" applyFill="1" applyBorder="1" applyAlignment="1">
      <alignment horizontal="justify" vertical="center" wrapText="1"/>
    </xf>
    <xf numFmtId="0" fontId="18" fillId="24" borderId="0" xfId="40" applyNumberFormat="1" applyFont="1" applyFill="1" applyBorder="1" applyAlignment="1">
      <alignment horizontal="justify" vertical="center" wrapText="1"/>
    </xf>
    <xf numFmtId="173" fontId="14" fillId="25" borderId="0" xfId="70" applyNumberFormat="1" applyFont="1" applyFill="1" applyBorder="1" applyAlignment="1">
      <alignment horizontal="right"/>
    </xf>
    <xf numFmtId="0" fontId="13" fillId="25" borderId="18" xfId="70" applyFont="1" applyFill="1" applyBorder="1" applyAlignment="1">
      <alignment horizontal="left" indent="6"/>
    </xf>
    <xf numFmtId="0" fontId="13" fillId="25" borderId="0" xfId="70" applyFont="1" applyFill="1" applyBorder="1" applyAlignment="1">
      <alignment horizontal="left" indent="6"/>
    </xf>
    <xf numFmtId="0" fontId="18" fillId="25" borderId="0" xfId="70" applyFont="1" applyFill="1" applyBorder="1" applyAlignment="1">
      <alignment horizontal="left" vertical="top"/>
    </xf>
    <xf numFmtId="0" fontId="72" fillId="25" borderId="0" xfId="70" applyFont="1" applyFill="1" applyBorder="1" applyAlignment="1">
      <alignment horizontal="left"/>
    </xf>
    <xf numFmtId="0" fontId="13" fillId="26" borderId="13" xfId="70" applyFont="1" applyFill="1" applyBorder="1" applyAlignment="1">
      <alignment horizontal="center"/>
    </xf>
    <xf numFmtId="173" fontId="5" fillId="25" borderId="0" xfId="70" applyNumberFormat="1" applyFont="1" applyFill="1" applyBorder="1" applyAlignment="1">
      <alignment horizontal="left"/>
    </xf>
    <xf numFmtId="0" fontId="13" fillId="25" borderId="18" xfId="70" applyFont="1" applyFill="1" applyBorder="1" applyAlignment="1">
      <alignment horizontal="left"/>
    </xf>
    <xf numFmtId="0" fontId="13" fillId="25" borderId="18" xfId="70" applyFont="1" applyFill="1" applyBorder="1" applyAlignment="1">
      <alignment horizontal="right" indent="6"/>
    </xf>
    <xf numFmtId="0" fontId="18" fillId="25" borderId="22" xfId="70" applyFont="1" applyFill="1" applyBorder="1" applyAlignment="1">
      <alignment horizontal="center"/>
    </xf>
    <xf numFmtId="0" fontId="18" fillId="25" borderId="53" xfId="70" applyFont="1" applyFill="1" applyBorder="1" applyAlignment="1">
      <alignment horizontal="center"/>
    </xf>
    <xf numFmtId="0" fontId="43" fillId="26" borderId="27" xfId="70" applyFont="1" applyFill="1" applyBorder="1" applyAlignment="1">
      <alignment horizontal="left" vertical="center"/>
    </xf>
    <xf numFmtId="0" fontId="43" fillId="26" borderId="28" xfId="70" applyFont="1" applyFill="1" applyBorder="1" applyAlignment="1">
      <alignment horizontal="left" vertical="center"/>
    </xf>
    <xf numFmtId="0" fontId="43" fillId="26" borderId="29" xfId="70" applyFont="1" applyFill="1" applyBorder="1" applyAlignment="1">
      <alignment horizontal="left" vertical="center"/>
    </xf>
    <xf numFmtId="0" fontId="114" fillId="26" borderId="71" xfId="70" applyFont="1" applyFill="1" applyBorder="1" applyAlignment="1">
      <alignment horizontal="center" vertical="center"/>
    </xf>
    <xf numFmtId="0" fontId="114" fillId="26" borderId="72" xfId="70" applyFont="1" applyFill="1" applyBorder="1" applyAlignment="1">
      <alignment horizontal="center" vertical="center"/>
    </xf>
    <xf numFmtId="0" fontId="72" fillId="25" borderId="0" xfId="78" applyFont="1" applyFill="1" applyBorder="1" applyAlignment="1">
      <alignment horizontal="left"/>
    </xf>
    <xf numFmtId="0" fontId="120" fillId="25" borderId="0" xfId="62" applyFont="1" applyFill="1" applyBorder="1" applyAlignment="1">
      <alignment horizontal="center" wrapText="1"/>
    </xf>
    <xf numFmtId="0" fontId="123" fillId="28" borderId="77" xfId="63" applyFont="1" applyFill="1" applyBorder="1" applyAlignment="1">
      <alignment horizontal="center" vertical="center" wrapText="1"/>
    </xf>
    <xf numFmtId="0" fontId="123" fillId="28" borderId="78" xfId="63" applyFont="1" applyFill="1" applyBorder="1" applyAlignment="1">
      <alignment horizontal="center" vertical="center"/>
    </xf>
    <xf numFmtId="0" fontId="123" fillId="28" borderId="79" xfId="63" applyFont="1" applyFill="1" applyBorder="1" applyAlignment="1">
      <alignment horizontal="center" vertical="center"/>
    </xf>
    <xf numFmtId="0" fontId="123" fillId="28" borderId="80" xfId="63" applyFont="1" applyFill="1" applyBorder="1" applyAlignment="1">
      <alignment horizontal="center" vertical="center"/>
    </xf>
    <xf numFmtId="0" fontId="123" fillId="28" borderId="73" xfId="63" applyFont="1" applyFill="1" applyBorder="1" applyAlignment="1">
      <alignment horizontal="center" vertical="center"/>
    </xf>
    <xf numFmtId="0" fontId="123" fillId="28" borderId="74" xfId="63" applyFont="1" applyFill="1" applyBorder="1" applyAlignment="1">
      <alignment horizontal="center" vertical="center"/>
    </xf>
    <xf numFmtId="0" fontId="126" fillId="31" borderId="34" xfId="70" applyFont="1" applyFill="1" applyBorder="1" applyAlignment="1">
      <alignment horizontal="left" vertical="center"/>
    </xf>
    <xf numFmtId="0" fontId="126" fillId="31" borderId="37" xfId="70" applyFont="1" applyFill="1" applyBorder="1" applyAlignment="1">
      <alignment horizontal="left" vertical="center"/>
    </xf>
    <xf numFmtId="173" fontId="5" fillId="26" borderId="0" xfId="63" applyNumberFormat="1" applyFont="1" applyFill="1" applyAlignment="1">
      <alignment horizontal="right"/>
    </xf>
    <xf numFmtId="4" fontId="5" fillId="27" borderId="0" xfId="40" applyNumberFormat="1" applyFont="1" applyFill="1" applyBorder="1" applyAlignment="1">
      <alignment horizontal="left" wrapText="1"/>
    </xf>
    <xf numFmtId="0" fontId="18" fillId="25" borderId="0" xfId="63" applyFont="1" applyFill="1" applyBorder="1" applyAlignment="1">
      <alignment horizontal="justify" vertical="center"/>
    </xf>
    <xf numFmtId="0" fontId="13" fillId="25" borderId="18" xfId="63" applyFont="1" applyFill="1" applyBorder="1" applyAlignment="1">
      <alignment horizontal="left" indent="6"/>
    </xf>
    <xf numFmtId="0" fontId="86" fillId="28" borderId="34" xfId="63" applyFont="1" applyFill="1" applyBorder="1" applyAlignment="1">
      <alignment horizontal="center" vertical="center"/>
    </xf>
    <xf numFmtId="0" fontId="86" fillId="28" borderId="37" xfId="63" applyFont="1" applyFill="1" applyBorder="1" applyAlignment="1">
      <alignment horizontal="center" vertical="center"/>
    </xf>
    <xf numFmtId="0" fontId="86" fillId="28" borderId="35" xfId="63" applyFont="1" applyFill="1" applyBorder="1" applyAlignment="1">
      <alignment horizontal="center" vertical="center"/>
    </xf>
    <xf numFmtId="0" fontId="13" fillId="25" borderId="18" xfId="62" applyFont="1" applyFill="1" applyBorder="1" applyAlignment="1">
      <alignment horizontal="right" indent="6"/>
    </xf>
    <xf numFmtId="0" fontId="18" fillId="24" borderId="51" xfId="40" applyFont="1" applyFill="1" applyBorder="1" applyAlignment="1">
      <alignment vertical="justify" wrapText="1"/>
    </xf>
    <xf numFmtId="0" fontId="18" fillId="24" borderId="0" xfId="40" applyFont="1" applyFill="1" applyBorder="1" applyAlignment="1">
      <alignment vertical="justify" wrapText="1"/>
    </xf>
    <xf numFmtId="0" fontId="72" fillId="25" borderId="0" xfId="62" applyFont="1" applyFill="1" applyBorder="1" applyAlignment="1">
      <alignment horizontal="left" vertical="center"/>
    </xf>
    <xf numFmtId="0" fontId="18" fillId="25" borderId="51" xfId="62" applyFont="1" applyFill="1" applyBorder="1" applyAlignment="1">
      <alignment horizontal="left" vertical="top"/>
    </xf>
    <xf numFmtId="0" fontId="18" fillId="25" borderId="0" xfId="62" applyFont="1" applyFill="1" applyBorder="1" applyAlignment="1">
      <alignment horizontal="left" vertical="top"/>
    </xf>
    <xf numFmtId="2" fontId="72" fillId="24" borderId="0" xfId="40" applyNumberFormat="1" applyFont="1" applyFill="1" applyBorder="1" applyAlignment="1">
      <alignment horizontal="center" vertical="center" wrapText="1"/>
    </xf>
    <xf numFmtId="0" fontId="13" fillId="25" borderId="12" xfId="62" applyFont="1" applyFill="1" applyBorder="1" applyAlignment="1">
      <alignment horizontal="center"/>
    </xf>
    <xf numFmtId="0" fontId="72" fillId="24" borderId="0" xfId="40" applyFont="1" applyFill="1" applyBorder="1" applyAlignment="1">
      <alignment vertical="center" wrapText="1"/>
    </xf>
    <xf numFmtId="173" fontId="14" fillId="25" borderId="0" xfId="62" applyNumberFormat="1" applyFont="1" applyFill="1" applyBorder="1" applyAlignment="1">
      <alignment horizontal="left"/>
    </xf>
    <xf numFmtId="0" fontId="43" fillId="26" borderId="31" xfId="62" applyFont="1" applyFill="1" applyBorder="1" applyAlignment="1">
      <alignment horizontal="left" vertical="center" wrapText="1"/>
    </xf>
    <xf numFmtId="0" fontId="43" fillId="26" borderId="32" xfId="62" applyFont="1" applyFill="1" applyBorder="1" applyAlignment="1">
      <alignment horizontal="left" vertical="center" wrapText="1"/>
    </xf>
    <xf numFmtId="0" fontId="43" fillId="26" borderId="33" xfId="62" applyFont="1" applyFill="1" applyBorder="1" applyAlignment="1">
      <alignment horizontal="left" vertical="center" wrapText="1"/>
    </xf>
    <xf numFmtId="0" fontId="18" fillId="24" borderId="51" xfId="40" applyFont="1" applyFill="1" applyBorder="1" applyAlignment="1">
      <alignment horizontal="left" vertical="top"/>
    </xf>
    <xf numFmtId="0" fontId="18" fillId="24" borderId="0" xfId="40" applyFont="1" applyFill="1" applyBorder="1" applyAlignment="1">
      <alignment horizontal="left" vertical="top"/>
    </xf>
    <xf numFmtId="0" fontId="13" fillId="0" borderId="12" xfId="53" applyFont="1" applyBorder="1" applyAlignment="1">
      <alignment horizontal="center" vertical="center" wrapText="1"/>
    </xf>
    <xf numFmtId="0" fontId="13" fillId="0" borderId="58" xfId="53" applyFont="1" applyBorder="1" applyAlignment="1">
      <alignment horizontal="center" vertical="center" wrapText="1"/>
    </xf>
    <xf numFmtId="0" fontId="13" fillId="0" borderId="57" xfId="53" applyFont="1" applyBorder="1" applyAlignment="1">
      <alignment horizontal="center" vertical="center" wrapText="1"/>
    </xf>
    <xf numFmtId="164" fontId="14" fillId="27" borderId="48" xfId="40" applyNumberFormat="1" applyFont="1" applyFill="1" applyBorder="1" applyAlignment="1">
      <alignment horizontal="center" wrapText="1"/>
    </xf>
    <xf numFmtId="164" fontId="18" fillId="27" borderId="48" xfId="40" applyNumberFormat="1" applyFont="1" applyFill="1" applyBorder="1" applyAlignment="1">
      <alignment horizontal="right" wrapText="1"/>
    </xf>
    <xf numFmtId="0" fontId="13" fillId="25" borderId="18" xfId="0" applyFont="1" applyFill="1" applyBorder="1" applyAlignment="1">
      <alignment horizontal="left" indent="6"/>
    </xf>
    <xf numFmtId="0" fontId="43" fillId="26" borderId="31" xfId="0" applyFont="1" applyFill="1" applyBorder="1" applyAlignment="1">
      <alignment horizontal="left" vertical="center"/>
    </xf>
    <xf numFmtId="0" fontId="43" fillId="26" borderId="32" xfId="0" applyFont="1" applyFill="1" applyBorder="1" applyAlignment="1">
      <alignment horizontal="left" vertical="center"/>
    </xf>
    <xf numFmtId="0" fontId="43" fillId="26" borderId="33" xfId="0" applyFont="1" applyFill="1" applyBorder="1" applyAlignment="1">
      <alignment horizontal="left" vertical="center"/>
    </xf>
    <xf numFmtId="0" fontId="18" fillId="0" borderId="0" xfId="0" applyFont="1" applyBorder="1" applyAlignment="1">
      <alignment vertical="justify" wrapText="1"/>
    </xf>
    <xf numFmtId="0" fontId="0" fillId="0" borderId="0" xfId="0" applyBorder="1" applyAlignment="1">
      <alignment vertical="justify" wrapText="1"/>
    </xf>
    <xf numFmtId="0" fontId="13" fillId="26" borderId="12" xfId="53" applyFont="1" applyFill="1" applyBorder="1" applyAlignment="1">
      <alignment horizontal="center" vertical="center" wrapText="1"/>
    </xf>
    <xf numFmtId="0" fontId="13" fillId="25" borderId="12" xfId="0" applyFont="1" applyFill="1" applyBorder="1" applyAlignment="1">
      <alignment horizontal="center"/>
    </xf>
    <xf numFmtId="0" fontId="13" fillId="25" borderId="57" xfId="0" applyFont="1" applyFill="1" applyBorder="1" applyAlignment="1">
      <alignment horizontal="center"/>
    </xf>
    <xf numFmtId="173" fontId="14" fillId="25" borderId="0" xfId="62" applyNumberFormat="1" applyFont="1" applyFill="1" applyBorder="1" applyAlignment="1">
      <alignment horizontal="right"/>
    </xf>
    <xf numFmtId="0" fontId="72" fillId="25" borderId="0" xfId="0" applyFont="1" applyFill="1" applyBorder="1" applyAlignment="1">
      <alignment horizontal="left" vertical="center"/>
    </xf>
    <xf numFmtId="0" fontId="86" fillId="25" borderId="0" xfId="0" applyFont="1" applyFill="1" applyBorder="1" applyAlignment="1">
      <alignment horizontal="center"/>
    </xf>
    <xf numFmtId="0" fontId="13" fillId="25" borderId="0" xfId="70" applyFont="1" applyFill="1" applyBorder="1" applyAlignment="1">
      <alignment horizontal="left" indent="1"/>
    </xf>
    <xf numFmtId="0" fontId="13" fillId="0" borderId="0" xfId="70" applyFont="1" applyBorder="1" applyAlignment="1">
      <alignment horizontal="left" indent="1"/>
    </xf>
    <xf numFmtId="0" fontId="13" fillId="25" borderId="0" xfId="70" applyFont="1" applyFill="1" applyBorder="1" applyAlignment="1">
      <alignment horizontal="left"/>
    </xf>
    <xf numFmtId="0" fontId="77" fillId="26" borderId="31" xfId="70" applyFont="1" applyFill="1" applyBorder="1" applyAlignment="1">
      <alignment horizontal="left" vertical="center"/>
    </xf>
    <xf numFmtId="0" fontId="77" fillId="26" borderId="32" xfId="70" applyFont="1" applyFill="1" applyBorder="1" applyAlignment="1">
      <alignment horizontal="left" vertical="center"/>
    </xf>
    <xf numFmtId="0" fontId="77" fillId="26" borderId="33" xfId="70" applyFont="1" applyFill="1" applyBorder="1" applyAlignment="1">
      <alignment horizontal="left" vertical="center"/>
    </xf>
    <xf numFmtId="0" fontId="89" fillId="26" borderId="34" xfId="70" applyFont="1" applyFill="1" applyBorder="1" applyAlignment="1">
      <alignment horizontal="left" vertical="center"/>
    </xf>
    <xf numFmtId="0" fontId="89" fillId="26" borderId="37" xfId="70" applyFont="1" applyFill="1" applyBorder="1" applyAlignment="1">
      <alignment horizontal="left" vertical="center"/>
    </xf>
    <xf numFmtId="0" fontId="89" fillId="26" borderId="35" xfId="70" applyFont="1" applyFill="1" applyBorder="1" applyAlignment="1">
      <alignment horizontal="left" vertical="center"/>
    </xf>
    <xf numFmtId="0" fontId="18" fillId="0" borderId="67" xfId="70" applyFont="1" applyBorder="1" applyAlignment="1">
      <alignment vertical="justify" wrapText="1"/>
    </xf>
    <xf numFmtId="0" fontId="18" fillId="0" borderId="0" xfId="70" applyFont="1" applyBorder="1" applyAlignment="1">
      <alignment vertical="justify" wrapText="1"/>
    </xf>
    <xf numFmtId="0" fontId="13" fillId="25" borderId="49" xfId="70" applyFont="1" applyFill="1" applyBorder="1" applyAlignment="1">
      <alignment horizontal="center"/>
    </xf>
    <xf numFmtId="0" fontId="13" fillId="25" borderId="18" xfId="70" applyFont="1" applyFill="1" applyBorder="1" applyAlignment="1">
      <alignment horizontal="right"/>
    </xf>
    <xf numFmtId="0" fontId="13" fillId="25" borderId="13" xfId="70" applyFont="1" applyFill="1" applyBorder="1" applyAlignment="1">
      <alignment horizontal="center" wrapText="1"/>
    </xf>
    <xf numFmtId="0" fontId="14" fillId="25" borderId="0" xfId="70" applyFont="1" applyFill="1" applyBorder="1" applyAlignment="1">
      <alignment horizontal="left" indent="1"/>
    </xf>
    <xf numFmtId="0" fontId="44" fillId="25" borderId="36" xfId="70" applyFont="1" applyFill="1" applyBorder="1" applyAlignment="1">
      <alignment horizontal="justify" vertical="top" wrapText="1"/>
    </xf>
    <xf numFmtId="0" fontId="18" fillId="26" borderId="51" xfId="70" applyFont="1" applyFill="1" applyBorder="1" applyAlignment="1">
      <alignment vertical="justify" wrapText="1"/>
    </xf>
    <xf numFmtId="0" fontId="18" fillId="26" borderId="0" xfId="70" applyFont="1" applyFill="1" applyBorder="1" applyAlignment="1">
      <alignment vertical="justify" wrapText="1"/>
    </xf>
    <xf numFmtId="0" fontId="72" fillId="26" borderId="0" xfId="70" applyFont="1" applyFill="1" applyBorder="1" applyAlignment="1">
      <alignment horizontal="left"/>
    </xf>
    <xf numFmtId="0" fontId="43" fillId="26" borderId="31" xfId="70" applyFont="1" applyFill="1" applyBorder="1" applyAlignment="1">
      <alignment horizontal="left" vertical="center"/>
    </xf>
    <xf numFmtId="0" fontId="43" fillId="26" borderId="32" xfId="70" applyFont="1" applyFill="1" applyBorder="1" applyAlignment="1">
      <alignment horizontal="left" vertical="center"/>
    </xf>
    <xf numFmtId="0" fontId="43" fillId="26" borderId="33" xfId="70" applyFont="1" applyFill="1" applyBorder="1" applyAlignment="1">
      <alignment horizontal="left" vertical="center"/>
    </xf>
    <xf numFmtId="0" fontId="72" fillId="25" borderId="0" xfId="70" applyFont="1" applyFill="1" applyBorder="1" applyAlignment="1">
      <alignment horizontal="left" vertical="center"/>
    </xf>
    <xf numFmtId="0" fontId="85" fillId="25" borderId="0" xfId="70" applyFont="1" applyFill="1" applyBorder="1" applyAlignment="1">
      <alignment horizontal="left" vertical="center"/>
    </xf>
    <xf numFmtId="0" fontId="13" fillId="26" borderId="49" xfId="70" applyFont="1" applyFill="1" applyBorder="1" applyAlignment="1">
      <alignment horizontal="center"/>
    </xf>
    <xf numFmtId="0" fontId="72" fillId="25" borderId="0" xfId="78" applyFont="1" applyFill="1" applyBorder="1" applyAlignment="1">
      <alignment horizontal="center" vertical="center"/>
    </xf>
    <xf numFmtId="0" fontId="72" fillId="25" borderId="0" xfId="78" applyFont="1" applyFill="1" applyBorder="1" applyAlignment="1">
      <alignment horizontal="left" vertical="center"/>
    </xf>
    <xf numFmtId="0" fontId="77" fillId="26" borderId="31" xfId="62" applyFont="1" applyFill="1" applyBorder="1" applyAlignment="1">
      <alignment horizontal="left" vertical="center"/>
    </xf>
    <xf numFmtId="0" fontId="77" fillId="26" borderId="32" xfId="62" applyFont="1" applyFill="1" applyBorder="1" applyAlignment="1">
      <alignment horizontal="left" vertical="center"/>
    </xf>
    <xf numFmtId="0" fontId="77" fillId="26" borderId="33" xfId="62" applyFont="1" applyFill="1" applyBorder="1" applyAlignment="1">
      <alignment horizontal="left" vertical="center"/>
    </xf>
    <xf numFmtId="0" fontId="72" fillId="25" borderId="51" xfId="78" applyFont="1" applyFill="1" applyBorder="1" applyAlignment="1">
      <alignment horizontal="left" vertical="center"/>
    </xf>
    <xf numFmtId="0" fontId="13" fillId="25" borderId="18" xfId="71" applyFont="1" applyFill="1" applyBorder="1" applyAlignment="1">
      <alignment horizontal="left" indent="6"/>
    </xf>
    <xf numFmtId="0" fontId="11" fillId="25" borderId="22" xfId="62" applyFont="1" applyFill="1" applyBorder="1" applyAlignment="1">
      <alignment horizontal="left"/>
    </xf>
    <xf numFmtId="0" fontId="125" fillId="25" borderId="12" xfId="221" applyFont="1" applyFill="1" applyBorder="1" applyAlignment="1">
      <alignment horizontal="center" vertical="center"/>
    </xf>
    <xf numFmtId="0" fontId="11" fillId="25" borderId="23" xfId="70" applyFont="1" applyFill="1" applyBorder="1" applyAlignment="1">
      <alignment horizontal="left"/>
    </xf>
    <xf numFmtId="0" fontId="11" fillId="25" borderId="22" xfId="70" applyFont="1" applyFill="1" applyBorder="1" applyAlignment="1">
      <alignment horizontal="left"/>
    </xf>
    <xf numFmtId="0" fontId="43" fillId="26" borderId="44" xfId="70" applyFont="1" applyFill="1" applyBorder="1" applyAlignment="1">
      <alignment horizontal="left" vertical="center"/>
    </xf>
    <xf numFmtId="0" fontId="43" fillId="26" borderId="45" xfId="70" applyFont="1" applyFill="1" applyBorder="1" applyAlignment="1">
      <alignment horizontal="left" vertical="center"/>
    </xf>
    <xf numFmtId="0" fontId="43" fillId="26" borderId="46" xfId="70" applyFont="1" applyFill="1" applyBorder="1" applyAlignment="1">
      <alignment horizontal="left" vertical="center"/>
    </xf>
    <xf numFmtId="0" fontId="18" fillId="26" borderId="0" xfId="70" applyFont="1" applyFill="1" applyBorder="1" applyAlignment="1">
      <alignment horizontal="left" vertical="top"/>
    </xf>
    <xf numFmtId="0" fontId="31" fillId="26" borderId="10" xfId="62" applyFont="1" applyFill="1" applyBorder="1" applyAlignment="1">
      <alignment horizontal="center" vertical="center" wrapText="1"/>
    </xf>
    <xf numFmtId="0" fontId="31" fillId="26" borderId="11" xfId="62" applyFont="1" applyFill="1" applyBorder="1" applyAlignment="1">
      <alignment horizontal="center" vertical="center" wrapText="1"/>
    </xf>
    <xf numFmtId="0" fontId="13" fillId="26" borderId="13" xfId="62" applyFont="1" applyFill="1" applyBorder="1" applyAlignment="1">
      <alignment horizontal="center" vertical="center"/>
    </xf>
    <xf numFmtId="173" fontId="14" fillId="25" borderId="0" xfId="70" applyNumberFormat="1" applyFont="1" applyFill="1" applyBorder="1" applyAlignment="1">
      <alignment horizontal="left"/>
    </xf>
    <xf numFmtId="0" fontId="31" fillId="25" borderId="10" xfId="62" applyFont="1" applyFill="1" applyBorder="1" applyAlignment="1">
      <alignment horizontal="center" vertical="center" wrapText="1"/>
    </xf>
    <xf numFmtId="0" fontId="31" fillId="25" borderId="11" xfId="62" applyFont="1" applyFill="1" applyBorder="1" applyAlignment="1">
      <alignment horizontal="center" vertical="center" wrapText="1"/>
    </xf>
    <xf numFmtId="0" fontId="72" fillId="44" borderId="0" xfId="70" applyFont="1" applyFill="1" applyBorder="1" applyAlignment="1">
      <alignment horizontal="left"/>
    </xf>
    <xf numFmtId="0" fontId="18" fillId="27" borderId="0" xfId="40" applyFont="1" applyFill="1" applyBorder="1" applyAlignment="1">
      <alignment horizontal="left" wrapText="1"/>
    </xf>
    <xf numFmtId="0" fontId="18" fillId="24" borderId="0" xfId="40" applyFont="1" applyFill="1" applyBorder="1" applyAlignment="1">
      <alignment horizontal="left" wrapText="1"/>
    </xf>
    <xf numFmtId="0" fontId="13" fillId="27" borderId="0" xfId="40" applyFont="1" applyFill="1" applyBorder="1" applyAlignment="1">
      <alignment horizontal="left" vertical="center" wrapText="1" indent="1"/>
    </xf>
    <xf numFmtId="0" fontId="11" fillId="25" borderId="0" xfId="70" applyFont="1" applyFill="1" applyBorder="1" applyAlignment="1">
      <alignment horizontal="left"/>
    </xf>
    <xf numFmtId="0" fontId="43" fillId="0" borderId="44" xfId="70" applyFont="1" applyFill="1" applyBorder="1" applyAlignment="1">
      <alignment horizontal="left" vertical="center"/>
    </xf>
    <xf numFmtId="0" fontId="43" fillId="0" borderId="45" xfId="70" applyFont="1" applyFill="1" applyBorder="1" applyAlignment="1">
      <alignment horizontal="left" vertical="center"/>
    </xf>
    <xf numFmtId="0" fontId="43" fillId="0" borderId="46" xfId="70" applyFont="1" applyFill="1" applyBorder="1" applyAlignment="1">
      <alignment horizontal="left" vertical="center"/>
    </xf>
    <xf numFmtId="0" fontId="81" fillId="26" borderId="0" xfId="70" applyFont="1" applyFill="1" applyBorder="1" applyAlignment="1">
      <alignment horizontal="left"/>
    </xf>
    <xf numFmtId="0" fontId="18" fillId="24" borderId="0" xfId="40" applyFont="1" applyFill="1" applyBorder="1" applyAlignment="1">
      <alignment horizontal="left" vertical="top" wrapText="1"/>
    </xf>
    <xf numFmtId="0" fontId="13" fillId="24" borderId="0" xfId="40" applyFont="1" applyFill="1" applyBorder="1" applyAlignment="1">
      <alignment horizontal="left" vertical="center" wrapText="1" indent="1"/>
    </xf>
    <xf numFmtId="3" fontId="81" fillId="26" borderId="0" xfId="70" applyNumberFormat="1" applyFont="1" applyFill="1" applyBorder="1" applyAlignment="1">
      <alignment horizontal="left"/>
    </xf>
    <xf numFmtId="3" fontId="13" fillId="27" borderId="0" xfId="40" applyNumberFormat="1" applyFont="1" applyFill="1" applyBorder="1" applyAlignment="1">
      <alignment horizontal="left" vertical="center" wrapText="1" indent="1"/>
    </xf>
    <xf numFmtId="0" fontId="18" fillId="27" borderId="0" xfId="40" applyFont="1" applyFill="1" applyBorder="1" applyAlignment="1">
      <alignment horizontal="left"/>
    </xf>
    <xf numFmtId="0" fontId="18" fillId="27" borderId="19" xfId="40" applyFont="1" applyFill="1" applyBorder="1" applyAlignment="1">
      <alignment horizontal="left"/>
    </xf>
    <xf numFmtId="0" fontId="18" fillId="25" borderId="0" xfId="70" applyNumberFormat="1" applyFont="1" applyFill="1" applyBorder="1" applyAlignment="1" applyProtection="1">
      <alignment horizontal="justify" vertical="justify" wrapText="1"/>
      <protection locked="0"/>
    </xf>
    <xf numFmtId="49" fontId="18" fillId="25" borderId="0" xfId="70" applyNumberFormat="1" applyFont="1" applyFill="1" applyBorder="1" applyAlignment="1">
      <alignment wrapText="1"/>
    </xf>
    <xf numFmtId="0" fontId="13" fillId="25" borderId="18" xfId="70" applyFont="1" applyFill="1" applyBorder="1" applyAlignment="1">
      <alignment horizontal="right" indent="5"/>
    </xf>
    <xf numFmtId="3" fontId="18" fillId="25" borderId="0" xfId="70" applyNumberFormat="1" applyFont="1" applyFill="1" applyBorder="1" applyAlignment="1">
      <alignment horizontal="right"/>
    </xf>
    <xf numFmtId="0" fontId="72" fillId="25" borderId="0" xfId="70" applyFont="1" applyFill="1" applyBorder="1" applyAlignment="1">
      <alignment horizontal="justify" vertical="center"/>
    </xf>
    <xf numFmtId="0" fontId="18" fillId="24" borderId="0" xfId="61" applyFont="1" applyFill="1" applyBorder="1" applyAlignment="1">
      <alignment horizontal="left" wrapText="1"/>
    </xf>
    <xf numFmtId="49" fontId="14" fillId="25" borderId="0" xfId="51" applyNumberFormat="1" applyFont="1" applyFill="1" applyBorder="1" applyAlignment="1">
      <alignment horizontal="left"/>
    </xf>
    <xf numFmtId="0" fontId="14" fillId="25" borderId="0" xfId="51" applyNumberFormat="1" applyFont="1" applyFill="1" applyBorder="1" applyAlignment="1">
      <alignment horizontal="left"/>
    </xf>
    <xf numFmtId="0" fontId="14" fillId="27" borderId="0" xfId="61" applyFont="1" applyFill="1" applyBorder="1" applyAlignment="1">
      <alignment horizontal="justify" vertical="center"/>
    </xf>
    <xf numFmtId="1" fontId="14" fillId="35" borderId="0" xfId="51" applyNumberFormat="1" applyFont="1" applyFill="1" applyBorder="1" applyAlignment="1">
      <alignment horizontal="center"/>
    </xf>
    <xf numFmtId="0" fontId="31" fillId="24" borderId="0" xfId="61" applyFont="1" applyFill="1" applyBorder="1" applyAlignment="1">
      <alignment horizontal="left" wrapText="1"/>
    </xf>
    <xf numFmtId="0" fontId="18" fillId="24" borderId="19" xfId="61" applyFont="1" applyFill="1" applyBorder="1" applyAlignment="1">
      <alignment horizontal="left" wrapText="1"/>
    </xf>
    <xf numFmtId="173" fontId="14" fillId="25" borderId="0" xfId="52" applyNumberFormat="1" applyFont="1" applyFill="1" applyBorder="1" applyAlignment="1">
      <alignment horizontal="right"/>
    </xf>
    <xf numFmtId="0" fontId="14" fillId="27" borderId="0" xfId="61" applyFont="1" applyFill="1" applyBorder="1" applyAlignment="1">
      <alignment horizontal="justify" vertical="center" wrapText="1"/>
    </xf>
    <xf numFmtId="0" fontId="43" fillId="26" borderId="15" xfId="51" applyFont="1" applyFill="1" applyBorder="1" applyAlignment="1">
      <alignment horizontal="left" vertical="center"/>
    </xf>
    <xf numFmtId="0" fontId="43" fillId="26" borderId="16" xfId="51" applyFont="1" applyFill="1" applyBorder="1" applyAlignment="1">
      <alignment horizontal="left" vertical="center"/>
    </xf>
    <xf numFmtId="0" fontId="43" fillId="26" borderId="17" xfId="51" applyFont="1" applyFill="1" applyBorder="1" applyAlignment="1">
      <alignment horizontal="left" vertical="center"/>
    </xf>
    <xf numFmtId="0" fontId="82" fillId="26" borderId="24" xfId="51" applyNumberFormat="1" applyFont="1" applyFill="1" applyBorder="1" applyAlignment="1">
      <alignment horizontal="center" vertical="center" wrapText="1"/>
    </xf>
    <xf numFmtId="0" fontId="82" fillId="26" borderId="25" xfId="51" applyNumberFormat="1" applyFont="1" applyFill="1" applyBorder="1" applyAlignment="1">
      <alignment horizontal="center" vertical="center"/>
    </xf>
    <xf numFmtId="0" fontId="14" fillId="25" borderId="0" xfId="52" applyNumberFormat="1" applyFont="1" applyFill="1" applyAlignment="1">
      <alignment horizontal="right"/>
    </xf>
    <xf numFmtId="0" fontId="14" fillId="25" borderId="0" xfId="52" applyNumberFormat="1" applyFont="1" applyFill="1" applyBorder="1" applyAlignment="1">
      <alignment horizontal="right"/>
    </xf>
    <xf numFmtId="0" fontId="13" fillId="25" borderId="0" xfId="0" applyFont="1" applyFill="1" applyBorder="1" applyAlignment="1">
      <alignment horizontal="center"/>
    </xf>
    <xf numFmtId="173" fontId="14" fillId="25" borderId="20" xfId="52" applyNumberFormat="1" applyFont="1" applyFill="1" applyBorder="1" applyAlignment="1">
      <alignment horizontal="left"/>
    </xf>
    <xf numFmtId="173" fontId="14" fillId="25" borderId="0" xfId="52" applyNumberFormat="1" applyFont="1" applyFill="1" applyBorder="1" applyAlignment="1">
      <alignment horizontal="left"/>
    </xf>
    <xf numFmtId="0" fontId="12" fillId="25" borderId="0" xfId="0" applyFont="1" applyFill="1" applyBorder="1"/>
    <xf numFmtId="0" fontId="35" fillId="25" borderId="0" xfId="0" applyFont="1" applyFill="1" applyBorder="1" applyAlignment="1">
      <alignment horizontal="left"/>
    </xf>
    <xf numFmtId="0" fontId="73" fillId="0" borderId="0" xfId="63" applyFont="1" applyFill="1" applyBorder="1" applyAlignment="1">
      <alignment vertical="center"/>
    </xf>
    <xf numFmtId="0" fontId="73" fillId="0" borderId="0" xfId="63" applyFont="1" applyFill="1" applyBorder="1" applyAlignment="1"/>
    <xf numFmtId="0" fontId="73" fillId="0" borderId="0" xfId="63" applyFont="1" applyFill="1" applyBorder="1"/>
    <xf numFmtId="0" fontId="14" fillId="0" borderId="0" xfId="63" applyFont="1" applyFill="1" applyBorder="1" applyAlignment="1">
      <alignment horizontal="center" vertical="center" wrapText="1"/>
    </xf>
    <xf numFmtId="4" fontId="5" fillId="0" borderId="0" xfId="40" applyNumberFormat="1" applyFont="1" applyFill="1" applyBorder="1" applyAlignment="1">
      <alignment horizontal="left" wrapText="1" indent="1"/>
    </xf>
    <xf numFmtId="0" fontId="14" fillId="0" borderId="0" xfId="63" applyFont="1" applyFill="1" applyBorder="1" applyAlignment="1">
      <alignment horizontal="right" vertical="center" wrapText="1"/>
    </xf>
    <xf numFmtId="4" fontId="5" fillId="0" borderId="0" xfId="40" applyNumberFormat="1" applyFont="1" applyFill="1" applyBorder="1" applyAlignment="1">
      <alignment horizontal="left" vertical="center" wrapText="1"/>
    </xf>
    <xf numFmtId="0" fontId="20" fillId="0" borderId="0" xfId="63" applyFont="1" applyFill="1" applyBorder="1" applyAlignment="1">
      <alignment horizontal="center" wrapText="1"/>
    </xf>
    <xf numFmtId="4" fontId="5" fillId="0" borderId="0" xfId="40" applyNumberFormat="1" applyFont="1" applyFill="1" applyBorder="1" applyAlignment="1">
      <alignment horizontal="left" wrapText="1"/>
    </xf>
    <xf numFmtId="0" fontId="13" fillId="0" borderId="0" xfId="63" applyFont="1" applyFill="1" applyBorder="1" applyAlignment="1">
      <alignment horizontal="center" wrapText="1"/>
    </xf>
    <xf numFmtId="0" fontId="13" fillId="0" borderId="0" xfId="63" applyFont="1" applyFill="1" applyBorder="1" applyAlignment="1">
      <alignment horizontal="center" vertical="center" wrapText="1"/>
    </xf>
    <xf numFmtId="0" fontId="0" fillId="0" borderId="0" xfId="0" applyFill="1" applyAlignment="1">
      <alignment vertical="center"/>
    </xf>
    <xf numFmtId="0" fontId="47" fillId="0" borderId="0" xfId="0" applyFont="1" applyFill="1"/>
    <xf numFmtId="165" fontId="47" fillId="0" borderId="0" xfId="0" applyNumberFormat="1" applyFont="1" applyFill="1"/>
    <xf numFmtId="0" fontId="0" fillId="0" borderId="0" xfId="0" applyFill="1" applyAlignment="1"/>
    <xf numFmtId="0" fontId="4" fillId="0" borderId="0" xfId="70" applyFill="1" applyBorder="1"/>
    <xf numFmtId="165" fontId="73" fillId="0" borderId="0" xfId="70" applyNumberFormat="1" applyFont="1" applyFill="1" applyBorder="1"/>
    <xf numFmtId="0" fontId="73" fillId="0" borderId="0" xfId="70" applyFont="1" applyFill="1" applyBorder="1"/>
    <xf numFmtId="165" fontId="4" fillId="0" borderId="0" xfId="70" applyNumberFormat="1" applyFill="1" applyBorder="1"/>
    <xf numFmtId="0" fontId="111" fillId="0" borderId="0" xfId="70" applyFont="1" applyFill="1" applyBorder="1"/>
    <xf numFmtId="165" fontId="111" fillId="0" borderId="0" xfId="70" applyNumberFormat="1" applyFont="1" applyFill="1" applyBorder="1" applyAlignment="1">
      <alignment horizontal="justify" vertical="center"/>
    </xf>
    <xf numFmtId="0" fontId="43" fillId="0" borderId="0" xfId="51" applyFont="1" applyFill="1" applyBorder="1" applyAlignment="1">
      <alignment horizontal="left"/>
    </xf>
    <xf numFmtId="0" fontId="0" fillId="0" borderId="0" xfId="51" applyFont="1" applyFill="1" applyBorder="1"/>
    <xf numFmtId="0" fontId="0" fillId="0" borderId="0" xfId="51" applyFont="1" applyFill="1" applyBorder="1" applyAlignment="1">
      <alignment vertical="center"/>
    </xf>
    <xf numFmtId="0" fontId="11" fillId="0" borderId="0" xfId="51" applyFont="1" applyFill="1" applyBorder="1" applyAlignment="1">
      <alignment horizontal="center"/>
    </xf>
    <xf numFmtId="167" fontId="43" fillId="0" borderId="0" xfId="51" applyNumberFormat="1" applyFont="1" applyFill="1" applyBorder="1" applyAlignment="1">
      <alignment horizontal="right"/>
    </xf>
    <xf numFmtId="0" fontId="15" fillId="0" borderId="0" xfId="51" applyFont="1" applyFill="1" applyBorder="1"/>
    <xf numFmtId="165" fontId="12" fillId="0" borderId="0" xfId="51" applyNumberFormat="1" applyFont="1" applyFill="1" applyBorder="1" applyAlignment="1">
      <alignment horizontal="right"/>
    </xf>
    <xf numFmtId="167" fontId="15" fillId="0" borderId="0" xfId="51" applyNumberFormat="1" applyFont="1" applyFill="1" applyBorder="1"/>
    <xf numFmtId="165" fontId="7" fillId="0" borderId="0" xfId="51" applyNumberFormat="1" applyFont="1" applyFill="1" applyBorder="1" applyAlignment="1">
      <alignment horizontal="right"/>
    </xf>
    <xf numFmtId="2" fontId="0" fillId="0" borderId="0" xfId="51" applyNumberFormat="1" applyFont="1" applyFill="1" applyBorder="1"/>
    <xf numFmtId="0" fontId="4" fillId="0" borderId="0" xfId="51" applyFont="1" applyFill="1" applyBorder="1"/>
    <xf numFmtId="0" fontId="26" fillId="0" borderId="0" xfId="51" applyFont="1" applyFill="1" applyBorder="1"/>
    <xf numFmtId="165" fontId="30" fillId="0" borderId="0" xfId="51" applyNumberFormat="1" applyFont="1" applyFill="1" applyBorder="1" applyAlignment="1">
      <alignment horizontal="right"/>
    </xf>
    <xf numFmtId="0" fontId="45" fillId="0" borderId="0" xfId="51" applyFont="1" applyFill="1" applyBorder="1" applyAlignment="1">
      <alignment horizontal="center"/>
    </xf>
    <xf numFmtId="165" fontId="8" fillId="0" borderId="0" xfId="51" applyNumberFormat="1" applyFont="1" applyFill="1" applyBorder="1" applyAlignment="1">
      <alignment horizontal="right"/>
    </xf>
    <xf numFmtId="0" fontId="43" fillId="0" borderId="0" xfId="51" applyFont="1" applyFill="1" applyBorder="1"/>
    <xf numFmtId="0" fontId="66" fillId="0" borderId="0" xfId="51" applyFont="1" applyFill="1" applyBorder="1"/>
    <xf numFmtId="0" fontId="58" fillId="0" borderId="0" xfId="51" applyFont="1" applyFill="1" applyBorder="1"/>
    <xf numFmtId="0" fontId="11" fillId="0" borderId="0" xfId="51" applyFont="1" applyFill="1" applyBorder="1"/>
    <xf numFmtId="0" fontId="59" fillId="0" borderId="0" xfId="51" applyFont="1" applyFill="1" applyBorder="1" applyAlignment="1">
      <alignment horizontal="left"/>
    </xf>
    <xf numFmtId="0" fontId="0" fillId="0" borderId="0" xfId="51" applyFont="1" applyFill="1" applyBorder="1" applyAlignment="1">
      <alignment horizontal="justify" vertical="top"/>
    </xf>
    <xf numFmtId="0" fontId="58" fillId="0" borderId="0" xfId="51" applyFont="1" applyFill="1" applyBorder="1" applyAlignment="1">
      <alignment horizontal="justify" vertical="top"/>
    </xf>
  </cellXfs>
  <cellStyles count="222">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Incorrecto" xfId="35" builtinId="27" customBuiltin="1"/>
    <cellStyle name="Incorrecto 2" xfId="111"/>
    <cellStyle name="Moeda 2" xfId="164"/>
    <cellStyle name="Neutro" xfId="36" builtinId="28" customBuiltin="1"/>
    <cellStyle name="Neutro 2" xfId="112"/>
    <cellStyle name="Normal" xfId="0" builtinId="0"/>
    <cellStyle name="Normal 10" xfId="67"/>
    <cellStyle name="Normal 10 2" xfId="69"/>
    <cellStyle name="Normal 11" xfId="16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fev2009 2 2" xfId="221"/>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507" xfId="123"/>
    <cellStyle name="style1395065383726" xfId="124"/>
    <cellStyle name="style1395065383835" xfId="125"/>
    <cellStyle name="style1395065383960" xfId="126"/>
    <cellStyle name="style1395065384085" xfId="127"/>
    <cellStyle name="style1395065384335" xfId="128"/>
    <cellStyle name="style1395065384476" xfId="129"/>
    <cellStyle name="style1395065384601" xfId="130"/>
    <cellStyle name="style1395065384726" xfId="131"/>
    <cellStyle name="style1395065384851" xfId="132"/>
    <cellStyle name="style1395065385007" xfId="133"/>
    <cellStyle name="style1395065385101" xfId="134"/>
    <cellStyle name="style1395065385210" xfId="135"/>
    <cellStyle name="style1395065385413" xfId="136"/>
    <cellStyle name="style1395065385507" xfId="137"/>
    <cellStyle name="style1395065385710" xfId="138"/>
    <cellStyle name="style1395065385804" xfId="139"/>
    <cellStyle name="style1395065385898" xfId="140"/>
    <cellStyle name="style1395065386007" xfId="141"/>
    <cellStyle name="style1395065386101" xfId="142"/>
    <cellStyle name="style1395065386226" xfId="143"/>
    <cellStyle name="style1395065386335" xfId="144"/>
    <cellStyle name="style1395065386476" xfId="145"/>
    <cellStyle name="style1395065386601" xfId="146"/>
    <cellStyle name="style1395065386726" xfId="147"/>
    <cellStyle name="style1395065386945" xfId="148"/>
    <cellStyle name="style1395065387054" xfId="149"/>
    <cellStyle name="style1395065387164" xfId="150"/>
    <cellStyle name="style1395065387382" xfId="151"/>
    <cellStyle name="style1395065387492" xfId="152"/>
    <cellStyle name="style1395065387601" xfId="153"/>
    <cellStyle name="style1395065387711" xfId="154"/>
    <cellStyle name="style1395065387820" xfId="155"/>
    <cellStyle name="style1395065388023" xfId="156"/>
    <cellStyle name="style1395065388429" xfId="157"/>
    <cellStyle name="style1395065388554" xfId="158"/>
    <cellStyle name="style1395065388757" xfId="159"/>
    <cellStyle name="style1421252534878" xfId="179"/>
    <cellStyle name="style1421252535081" xfId="180"/>
    <cellStyle name="style1421252535237" xfId="181"/>
    <cellStyle name="style1421252535347" xfId="182"/>
    <cellStyle name="style1421252535472" xfId="183"/>
    <cellStyle name="style1421252535597" xfId="184"/>
    <cellStyle name="style1421252535737" xfId="185"/>
    <cellStyle name="style1421252535893" xfId="186"/>
    <cellStyle name="style1421252536143" xfId="187"/>
    <cellStyle name="style1421252536268" xfId="188"/>
    <cellStyle name="style1421252536378" xfId="189"/>
    <cellStyle name="style1421252536518" xfId="190"/>
    <cellStyle name="style1421252536628" xfId="191"/>
    <cellStyle name="style1421252536737" xfId="192"/>
    <cellStyle name="style1421252536924" xfId="193"/>
    <cellStyle name="style1421252537049" xfId="194"/>
    <cellStyle name="style1421252537143" xfId="195"/>
    <cellStyle name="style1421252537253" xfId="196"/>
    <cellStyle name="style1421252537440" xfId="197"/>
    <cellStyle name="style1421252537565" xfId="198"/>
    <cellStyle name="style1421252537690" xfId="199"/>
    <cellStyle name="style1421252537815" xfId="200"/>
    <cellStyle name="style1421252537940" xfId="201"/>
    <cellStyle name="style1421252538112" xfId="202"/>
    <cellStyle name="style1421252538237" xfId="203"/>
    <cellStyle name="style1421252538362" xfId="204"/>
    <cellStyle name="style1421252538502" xfId="205"/>
    <cellStyle name="style1421252538752" xfId="206"/>
    <cellStyle name="style1421252538846" xfId="207"/>
    <cellStyle name="style1421252538955" xfId="208"/>
    <cellStyle name="style1421252539049" xfId="209"/>
    <cellStyle name="style1421252539174" xfId="210"/>
    <cellStyle name="style1421252539283" xfId="211"/>
    <cellStyle name="style1421252539393" xfId="212"/>
    <cellStyle name="style1421252539502" xfId="213"/>
    <cellStyle name="style1421252539612" xfId="214"/>
    <cellStyle name="style1421252540033" xfId="215"/>
    <cellStyle name="style1421252540158" xfId="216"/>
    <cellStyle name="style1421252540315" xfId="217"/>
    <cellStyle name="style1421252540424" xfId="218"/>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16">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FFFFCC"/>
      <color rgb="FF1F497D"/>
      <color rgb="FFD3EEFF"/>
      <color rgb="FFFFEFF1"/>
      <color rgb="FFE5FFE5"/>
      <color rgb="FFCCFFCC"/>
      <color rgb="FFFFE7EA"/>
      <color rgb="FF525252"/>
      <color rgb="FF686868"/>
      <color rgb="FFEBF7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0425694444444447"/>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dez.</c:v>
                  </c:pt>
                  <c:pt idx="1">
                    <c:v>jan.</c:v>
                  </c:pt>
                  <c:pt idx="2">
                    <c:v>fev.</c:v>
                  </c:pt>
                  <c:pt idx="3">
                    <c:v>mar.</c:v>
                  </c:pt>
                  <c:pt idx="4">
                    <c:v>abr.</c:v>
                  </c:pt>
                  <c:pt idx="5">
                    <c:v>mai.</c:v>
                  </c:pt>
                  <c:pt idx="6">
                    <c:v>jun.</c:v>
                  </c:pt>
                  <c:pt idx="7">
                    <c:v>jul.</c:v>
                  </c:pt>
                  <c:pt idx="8">
                    <c:v>ago.</c:v>
                  </c:pt>
                  <c:pt idx="9">
                    <c:v>set.</c:v>
                  </c:pt>
                  <c:pt idx="10">
                    <c:v>out.</c:v>
                  </c:pt>
                  <c:pt idx="11">
                    <c:v>nov.</c:v>
                  </c:pt>
                  <c:pt idx="12">
                    <c:v>dez.</c:v>
                  </c:pt>
                </c:lvl>
                <c:lvl>
                  <c:pt idx="0">
                    <c:v>2014</c:v>
                  </c:pt>
                  <c:pt idx="1">
                    <c:v>2015</c:v>
                  </c:pt>
                </c:lvl>
              </c:multiLvlStrCache>
            </c:multiLvlStrRef>
          </c:cat>
          <c:val>
            <c:numRef>
              <c:f>'9lay_off'!$E$12:$Q$12</c:f>
              <c:numCache>
                <c:formatCode>0</c:formatCode>
                <c:ptCount val="13"/>
                <c:pt idx="0">
                  <c:v>106</c:v>
                </c:pt>
                <c:pt idx="1">
                  <c:v>99</c:v>
                </c:pt>
                <c:pt idx="2">
                  <c:v>108</c:v>
                </c:pt>
                <c:pt idx="3">
                  <c:v>112</c:v>
                </c:pt>
                <c:pt idx="4">
                  <c:v>118</c:v>
                </c:pt>
                <c:pt idx="5">
                  <c:v>102</c:v>
                </c:pt>
                <c:pt idx="6">
                  <c:v>95</c:v>
                </c:pt>
                <c:pt idx="7">
                  <c:v>80</c:v>
                </c:pt>
                <c:pt idx="8">
                  <c:v>71</c:v>
                </c:pt>
                <c:pt idx="9">
                  <c:v>77</c:v>
                </c:pt>
                <c:pt idx="10">
                  <c:v>75</c:v>
                </c:pt>
                <c:pt idx="11">
                  <c:v>82</c:v>
                </c:pt>
                <c:pt idx="12">
                  <c:v>89</c:v>
                </c:pt>
              </c:numCache>
            </c:numRef>
          </c:val>
        </c:ser>
        <c:dLbls>
          <c:showLegendKey val="0"/>
          <c:showVal val="0"/>
          <c:showCatName val="0"/>
          <c:showSerName val="0"/>
          <c:showPercent val="0"/>
          <c:showBubbleSize val="0"/>
        </c:dLbls>
        <c:gapWidth val="150"/>
        <c:axId val="87142784"/>
        <c:axId val="87145472"/>
      </c:barChart>
      <c:catAx>
        <c:axId val="87142784"/>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87145472"/>
        <c:crosses val="autoZero"/>
        <c:auto val="1"/>
        <c:lblAlgn val="ctr"/>
        <c:lblOffset val="100"/>
        <c:tickLblSkip val="1"/>
        <c:tickMarkSkip val="1"/>
        <c:noMultiLvlLbl val="0"/>
      </c:catAx>
      <c:valAx>
        <c:axId val="8714547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8714278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105582</c:v>
              </c:pt>
              <c:pt idx="1">
                <c:v>103816</c:v>
              </c:pt>
            </c:numLit>
          </c:val>
        </c:ser>
        <c:dLbls>
          <c:showLegendKey val="0"/>
          <c:showVal val="0"/>
          <c:showCatName val="0"/>
          <c:showSerName val="0"/>
          <c:showPercent val="0"/>
          <c:showBubbleSize val="0"/>
        </c:dLbls>
        <c:gapWidth val="120"/>
        <c:axId val="395872512"/>
        <c:axId val="396903936"/>
      </c:barChart>
      <c:catAx>
        <c:axId val="395872512"/>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396903936"/>
        <c:crosses val="autoZero"/>
        <c:auto val="1"/>
        <c:lblAlgn val="ctr"/>
        <c:lblOffset val="100"/>
        <c:tickLblSkip val="1"/>
        <c:tickMarkSkip val="1"/>
        <c:noMultiLvlLbl val="0"/>
      </c:catAx>
      <c:valAx>
        <c:axId val="396903936"/>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39587251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67453</c:v>
              </c:pt>
              <c:pt idx="1">
                <c:v>3770</c:v>
              </c:pt>
              <c:pt idx="2">
                <c:v>3581</c:v>
              </c:pt>
              <c:pt idx="3">
                <c:v>13984</c:v>
              </c:pt>
              <c:pt idx="4">
                <c:v>11103</c:v>
              </c:pt>
              <c:pt idx="5">
                <c:v>11969</c:v>
              </c:pt>
              <c:pt idx="6">
                <c:v>14112</c:v>
              </c:pt>
              <c:pt idx="7">
                <c:v>16565</c:v>
              </c:pt>
              <c:pt idx="8">
                <c:v>17622</c:v>
              </c:pt>
              <c:pt idx="9">
                <c:v>18522</c:v>
              </c:pt>
              <c:pt idx="10">
                <c:v>16955</c:v>
              </c:pt>
              <c:pt idx="11">
                <c:v>11193</c:v>
              </c:pt>
              <c:pt idx="12">
                <c:v>2569</c:v>
              </c:pt>
            </c:numLit>
          </c:val>
        </c:ser>
        <c:dLbls>
          <c:showLegendKey val="0"/>
          <c:showVal val="0"/>
          <c:showCatName val="0"/>
          <c:showSerName val="0"/>
          <c:showPercent val="0"/>
          <c:showBubbleSize val="0"/>
        </c:dLbls>
        <c:gapWidth val="30"/>
        <c:axId val="433604480"/>
        <c:axId val="433618944"/>
      </c:barChart>
      <c:catAx>
        <c:axId val="433604480"/>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433618944"/>
        <c:crosses val="autoZero"/>
        <c:auto val="1"/>
        <c:lblAlgn val="ctr"/>
        <c:lblOffset val="100"/>
        <c:tickLblSkip val="1"/>
        <c:tickMarkSkip val="1"/>
        <c:noMultiLvlLbl val="0"/>
      </c:catAx>
      <c:valAx>
        <c:axId val="433618944"/>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43360448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4985</c:v>
                </c:pt>
                <c:pt idx="1">
                  <c:v>1617</c:v>
                </c:pt>
                <c:pt idx="2">
                  <c:v>3224</c:v>
                </c:pt>
                <c:pt idx="3">
                  <c:v>754</c:v>
                </c:pt>
                <c:pt idx="4">
                  <c:v>1541</c:v>
                </c:pt>
                <c:pt idx="5">
                  <c:v>3459</c:v>
                </c:pt>
                <c:pt idx="6">
                  <c:v>1375</c:v>
                </c:pt>
                <c:pt idx="7">
                  <c:v>2878</c:v>
                </c:pt>
                <c:pt idx="8">
                  <c:v>1244</c:v>
                </c:pt>
                <c:pt idx="9">
                  <c:v>2070</c:v>
                </c:pt>
                <c:pt idx="10">
                  <c:v>17052</c:v>
                </c:pt>
                <c:pt idx="11">
                  <c:v>1108</c:v>
                </c:pt>
                <c:pt idx="12">
                  <c:v>27986</c:v>
                </c:pt>
                <c:pt idx="13">
                  <c:v>2354</c:v>
                </c:pt>
                <c:pt idx="14">
                  <c:v>8180</c:v>
                </c:pt>
                <c:pt idx="15">
                  <c:v>1181</c:v>
                </c:pt>
                <c:pt idx="16">
                  <c:v>2476</c:v>
                </c:pt>
                <c:pt idx="17">
                  <c:v>3227</c:v>
                </c:pt>
                <c:pt idx="18">
                  <c:v>6179</c:v>
                </c:pt>
                <c:pt idx="19">
                  <c:v>1791</c:v>
                </c:pt>
              </c:numCache>
            </c:numRef>
          </c:val>
        </c:ser>
        <c:dLbls>
          <c:showLegendKey val="0"/>
          <c:showVal val="0"/>
          <c:showCatName val="0"/>
          <c:showSerName val="0"/>
          <c:showPercent val="0"/>
          <c:showBubbleSize val="0"/>
        </c:dLbls>
        <c:gapWidth val="30"/>
        <c:axId val="434314624"/>
        <c:axId val="434341760"/>
      </c:barChart>
      <c:catAx>
        <c:axId val="434314624"/>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434341760"/>
        <c:crosses val="autoZero"/>
        <c:auto val="1"/>
        <c:lblAlgn val="ctr"/>
        <c:lblOffset val="100"/>
        <c:tickLblSkip val="1"/>
        <c:tickMarkSkip val="1"/>
        <c:noMultiLvlLbl val="0"/>
      </c:catAx>
      <c:valAx>
        <c:axId val="434341760"/>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43431462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102.30012772852901</c:v>
                </c:pt>
                <c:pt idx="1">
                  <c:v>90.564495392222994</c:v>
                </c:pt>
                <c:pt idx="2">
                  <c:v>98.388052160953805</c:v>
                </c:pt>
                <c:pt idx="3">
                  <c:v>99.671100362757002</c:v>
                </c:pt>
                <c:pt idx="4">
                  <c:v>94.855227339395697</c:v>
                </c:pt>
                <c:pt idx="5">
                  <c:v>107.64692039879699</c:v>
                </c:pt>
                <c:pt idx="6">
                  <c:v>89.930354942798502</c:v>
                </c:pt>
                <c:pt idx="7">
                  <c:v>97.063095238095201</c:v>
                </c:pt>
                <c:pt idx="8">
                  <c:v>93.2960589907605</c:v>
                </c:pt>
                <c:pt idx="9">
                  <c:v>99.182310924369801</c:v>
                </c:pt>
                <c:pt idx="10">
                  <c:v>97.890319610257507</c:v>
                </c:pt>
                <c:pt idx="11">
                  <c:v>91.473383297644503</c:v>
                </c:pt>
                <c:pt idx="12">
                  <c:v>96.041679821996993</c:v>
                </c:pt>
                <c:pt idx="13">
                  <c:v>96.724812995844303</c:v>
                </c:pt>
                <c:pt idx="14">
                  <c:v>102.037466533356</c:v>
                </c:pt>
                <c:pt idx="15">
                  <c:v>102.454480874317</c:v>
                </c:pt>
                <c:pt idx="16">
                  <c:v>102.844835718605</c:v>
                </c:pt>
                <c:pt idx="17">
                  <c:v>96.343983716196604</c:v>
                </c:pt>
                <c:pt idx="18">
                  <c:v>69.413443904394498</c:v>
                </c:pt>
                <c:pt idx="19">
                  <c:v>92.408324594852203</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95.076227930052696</c:v>
                </c:pt>
                <c:pt idx="1">
                  <c:v>95.076227930052696</c:v>
                </c:pt>
                <c:pt idx="2">
                  <c:v>95.076227930052696</c:v>
                </c:pt>
                <c:pt idx="3">
                  <c:v>95.076227930052696</c:v>
                </c:pt>
                <c:pt idx="4">
                  <c:v>95.076227930052696</c:v>
                </c:pt>
                <c:pt idx="5">
                  <c:v>95.076227930052696</c:v>
                </c:pt>
                <c:pt idx="6">
                  <c:v>95.076227930052696</c:v>
                </c:pt>
                <c:pt idx="7">
                  <c:v>95.076227930052696</c:v>
                </c:pt>
                <c:pt idx="8">
                  <c:v>95.076227930052696</c:v>
                </c:pt>
                <c:pt idx="9">
                  <c:v>95.076227930052696</c:v>
                </c:pt>
                <c:pt idx="10">
                  <c:v>95.076227930052696</c:v>
                </c:pt>
                <c:pt idx="11">
                  <c:v>95.076227930052696</c:v>
                </c:pt>
                <c:pt idx="12">
                  <c:v>95.076227930052696</c:v>
                </c:pt>
                <c:pt idx="13">
                  <c:v>95.076227930052696</c:v>
                </c:pt>
                <c:pt idx="14">
                  <c:v>95.076227930052696</c:v>
                </c:pt>
                <c:pt idx="15">
                  <c:v>95.076227930052696</c:v>
                </c:pt>
                <c:pt idx="16">
                  <c:v>95.076227930052696</c:v>
                </c:pt>
                <c:pt idx="17">
                  <c:v>95.076227930052696</c:v>
                </c:pt>
                <c:pt idx="18">
                  <c:v>95.076227930052696</c:v>
                </c:pt>
                <c:pt idx="19">
                  <c:v>95.076227930052696</c:v>
                </c:pt>
              </c:numCache>
            </c:numRef>
          </c:val>
          <c:smooth val="0"/>
        </c:ser>
        <c:dLbls>
          <c:showLegendKey val="0"/>
          <c:showVal val="0"/>
          <c:showCatName val="0"/>
          <c:showSerName val="0"/>
          <c:showPercent val="0"/>
          <c:showBubbleSize val="0"/>
        </c:dLbls>
        <c:marker val="1"/>
        <c:smooth val="0"/>
        <c:axId val="435088000"/>
        <c:axId val="436449280"/>
      </c:lineChart>
      <c:catAx>
        <c:axId val="435088000"/>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436449280"/>
        <c:crosses val="autoZero"/>
        <c:auto val="1"/>
        <c:lblAlgn val="ctr"/>
        <c:lblOffset val="100"/>
        <c:tickLblSkip val="1"/>
        <c:tickMarkSkip val="1"/>
        <c:noMultiLvlLbl val="0"/>
      </c:catAx>
      <c:valAx>
        <c:axId val="436449280"/>
        <c:scaling>
          <c:orientation val="minMax"/>
          <c:min val="50"/>
        </c:scaling>
        <c:delete val="0"/>
        <c:axPos val="l"/>
        <c:numFmt formatCode="0.0" sourceLinked="1"/>
        <c:majorTickMark val="out"/>
        <c:minorTickMark val="none"/>
        <c:tickLblPos val="none"/>
        <c:spPr>
          <a:ln w="9525">
            <a:noFill/>
          </a:ln>
        </c:spPr>
        <c:crossAx val="435088000"/>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strLit>
          </c:cat>
          <c:val>
            <c:numLit>
              <c:formatCode>0.0</c:formatCode>
              <c:ptCount val="157"/>
              <c:pt idx="0">
                <c:v>41.301552516239731</c:v>
              </c:pt>
              <c:pt idx="1">
                <c:v>39.718219182906402</c:v>
              </c:pt>
              <c:pt idx="2">
                <c:v>40.5182191829064</c:v>
              </c:pt>
              <c:pt idx="3">
                <c:v>40.318219182906404</c:v>
              </c:pt>
              <c:pt idx="4">
                <c:v>38.118219182906408</c:v>
              </c:pt>
              <c:pt idx="5">
                <c:v>33.034885849573072</c:v>
              </c:pt>
              <c:pt idx="6">
                <c:v>28.96821918290641</c:v>
              </c:pt>
              <c:pt idx="7">
                <c:v>27.118219182906412</c:v>
              </c:pt>
              <c:pt idx="8">
                <c:v>26.034885849573076</c:v>
              </c:pt>
              <c:pt idx="9">
                <c:v>23.534885849573076</c:v>
              </c:pt>
              <c:pt idx="10">
                <c:v>23.251552516239745</c:v>
              </c:pt>
              <c:pt idx="11">
                <c:v>25.08488584957308</c:v>
              </c:pt>
              <c:pt idx="12">
                <c:v>28.568219182906414</c:v>
              </c:pt>
              <c:pt idx="13">
                <c:v>29.918219182906409</c:v>
              </c:pt>
              <c:pt idx="14">
                <c:v>27.651552516239736</c:v>
              </c:pt>
              <c:pt idx="15">
                <c:v>27.101552516239746</c:v>
              </c:pt>
              <c:pt idx="16">
                <c:v>28.551552516239742</c:v>
              </c:pt>
              <c:pt idx="17">
                <c:v>27.568219182906407</c:v>
              </c:pt>
              <c:pt idx="18">
                <c:v>24.618219182906405</c:v>
              </c:pt>
              <c:pt idx="19">
                <c:v>21.20155251623974</c:v>
              </c:pt>
              <c:pt idx="20">
                <c:v>22.618219182906405</c:v>
              </c:pt>
              <c:pt idx="21">
                <c:v>25.868219182906405</c:v>
              </c:pt>
              <c:pt idx="22">
                <c:v>28.20155251623974</c:v>
              </c:pt>
              <c:pt idx="23">
                <c:v>30.851552516239746</c:v>
              </c:pt>
              <c:pt idx="24">
                <c:v>30.884885849573077</c:v>
              </c:pt>
              <c:pt idx="25">
                <c:v>29.501552516239745</c:v>
              </c:pt>
              <c:pt idx="26">
                <c:v>27.368219182906415</c:v>
              </c:pt>
              <c:pt idx="27">
                <c:v>26.068219182906407</c:v>
              </c:pt>
              <c:pt idx="28">
                <c:v>25.618219182906405</c:v>
              </c:pt>
              <c:pt idx="29">
                <c:v>31.034885849573072</c:v>
              </c:pt>
              <c:pt idx="30">
                <c:v>35.034885849573072</c:v>
              </c:pt>
              <c:pt idx="31">
                <c:v>38.301552516239745</c:v>
              </c:pt>
              <c:pt idx="32">
                <c:v>35.818219182906404</c:v>
              </c:pt>
              <c:pt idx="33">
                <c:v>35.584885849573077</c:v>
              </c:pt>
              <c:pt idx="34">
                <c:v>36.618219182906408</c:v>
              </c:pt>
              <c:pt idx="35">
                <c:v>35.384885849573067</c:v>
              </c:pt>
              <c:pt idx="36">
                <c:v>36.0182191829064</c:v>
              </c:pt>
              <c:pt idx="37">
                <c:v>33.518219182906414</c:v>
              </c:pt>
              <c:pt idx="38">
                <c:v>31.018219182906407</c:v>
              </c:pt>
              <c:pt idx="39">
                <c:v>28.51821918290641</c:v>
              </c:pt>
              <c:pt idx="40">
                <c:v>28.884885849573077</c:v>
              </c:pt>
              <c:pt idx="41">
                <c:v>29.96821918290641</c:v>
              </c:pt>
              <c:pt idx="42">
                <c:v>28.384885849573077</c:v>
              </c:pt>
              <c:pt idx="43">
                <c:v>26.618219182906405</c:v>
              </c:pt>
              <c:pt idx="44">
                <c:v>24.151552516239736</c:v>
              </c:pt>
              <c:pt idx="45">
                <c:v>22.21821918290641</c:v>
              </c:pt>
              <c:pt idx="46">
                <c:v>21.96821918290641</c:v>
              </c:pt>
              <c:pt idx="47">
                <c:v>23.801552516239742</c:v>
              </c:pt>
              <c:pt idx="48">
                <c:v>29.46821918290641</c:v>
              </c:pt>
              <c:pt idx="49">
                <c:v>29.101552516239735</c:v>
              </c:pt>
              <c:pt idx="50">
                <c:v>27.618219182906401</c:v>
              </c:pt>
              <c:pt idx="51">
                <c:v>20.851552516239735</c:v>
              </c:pt>
              <c:pt idx="52">
                <c:v>18.951552516239733</c:v>
              </c:pt>
              <c:pt idx="53">
                <c:v>18.83488584957307</c:v>
              </c:pt>
              <c:pt idx="54">
                <c:v>19.83488584957307</c:v>
              </c:pt>
              <c:pt idx="55">
                <c:v>20.718219182906406</c:v>
              </c:pt>
              <c:pt idx="56">
                <c:v>21.63488584957307</c:v>
              </c:pt>
              <c:pt idx="57">
                <c:v>24.251552516239741</c:v>
              </c:pt>
              <c:pt idx="58">
                <c:v>29.21821918290641</c:v>
              </c:pt>
              <c:pt idx="59">
                <c:v>34.068219182906411</c:v>
              </c:pt>
              <c:pt idx="60">
                <c:v>40.168219182906405</c:v>
              </c:pt>
              <c:pt idx="61">
                <c:v>40.734885849573082</c:v>
              </c:pt>
              <c:pt idx="62">
                <c:v>40.768219182906414</c:v>
              </c:pt>
              <c:pt idx="63">
                <c:v>34.601552516239742</c:v>
              </c:pt>
              <c:pt idx="64">
                <c:v>39.634885849573074</c:v>
              </c:pt>
              <c:pt idx="65">
                <c:v>43.634885849573074</c:v>
              </c:pt>
              <c:pt idx="66">
                <c:v>48.801552516239745</c:v>
              </c:pt>
              <c:pt idx="67">
                <c:v>37.818219182906404</c:v>
              </c:pt>
              <c:pt idx="68">
                <c:v>27.484885849573072</c:v>
              </c:pt>
              <c:pt idx="69">
                <c:v>22.901552516239736</c:v>
              </c:pt>
              <c:pt idx="70">
                <c:v>24.184885849573075</c:v>
              </c:pt>
              <c:pt idx="71">
                <c:v>22.918219182906402</c:v>
              </c:pt>
              <c:pt idx="72">
                <c:v>19.351552516239739</c:v>
              </c:pt>
              <c:pt idx="73">
                <c:v>12.901552516239738</c:v>
              </c:pt>
              <c:pt idx="74">
                <c:v>8.1848858495730692</c:v>
              </c:pt>
              <c:pt idx="75">
                <c:v>-0.28178081709359698</c:v>
              </c:pt>
              <c:pt idx="76">
                <c:v>-4.3151141504269299</c:v>
              </c:pt>
              <c:pt idx="77">
                <c:v>-6.9984474837602635</c:v>
              </c:pt>
              <c:pt idx="78">
                <c:v>-7.2651141504269319</c:v>
              </c:pt>
              <c:pt idx="79">
                <c:v>-6.3651141504269306</c:v>
              </c:pt>
              <c:pt idx="80">
                <c:v>-6.7151141504269303</c:v>
              </c:pt>
              <c:pt idx="81">
                <c:v>-5.1817808170935953</c:v>
              </c:pt>
              <c:pt idx="82">
                <c:v>-3.7484474837602626</c:v>
              </c:pt>
              <c:pt idx="83">
                <c:v>-1.3651141504269282</c:v>
              </c:pt>
              <c:pt idx="84">
                <c:v>3.6848858495730692</c:v>
              </c:pt>
              <c:pt idx="85">
                <c:v>6.1848858495730683</c:v>
              </c:pt>
              <c:pt idx="86">
                <c:v>9.8182191829063985</c:v>
              </c:pt>
              <c:pt idx="87">
                <c:v>10.268219182906401</c:v>
              </c:pt>
              <c:pt idx="88">
                <c:v>18.001552516239737</c:v>
              </c:pt>
              <c:pt idx="89">
                <c:v>26.918219182906409</c:v>
              </c:pt>
              <c:pt idx="90">
                <c:v>33.884885849573067</c:v>
              </c:pt>
              <c:pt idx="91">
                <c:v>32.90155251623974</c:v>
              </c:pt>
              <c:pt idx="92">
                <c:v>27.351552516239735</c:v>
              </c:pt>
              <c:pt idx="93">
                <c:v>33.051552516239745</c:v>
              </c:pt>
              <c:pt idx="94">
                <c:v>43.46821918290641</c:v>
              </c:pt>
              <c:pt idx="95">
                <c:v>54.884885849573074</c:v>
              </c:pt>
              <c:pt idx="96">
                <c:v>58.918219182906405</c:v>
              </c:pt>
              <c:pt idx="97">
                <c:v>54.984885849573068</c:v>
              </c:pt>
              <c:pt idx="98">
                <c:v>54.001552516239741</c:v>
              </c:pt>
              <c:pt idx="99">
                <c:v>50.334885849573077</c:v>
              </c:pt>
              <c:pt idx="100">
                <c:v>52.618219182906408</c:v>
              </c:pt>
              <c:pt idx="101">
                <c:v>50.684885849573071</c:v>
              </c:pt>
              <c:pt idx="102">
                <c:v>51.068219182906411</c:v>
              </c:pt>
              <c:pt idx="103">
                <c:v>50.734885849573082</c:v>
              </c:pt>
              <c:pt idx="104">
                <c:v>55.351552516239735</c:v>
              </c:pt>
              <c:pt idx="105">
                <c:v>56.5182191829064</c:v>
              </c:pt>
              <c:pt idx="106">
                <c:v>58.318219182906397</c:v>
              </c:pt>
              <c:pt idx="107">
                <c:v>56.101552516239735</c:v>
              </c:pt>
              <c:pt idx="108">
                <c:v>55.71821918290641</c:v>
              </c:pt>
              <c:pt idx="109">
                <c:v>48.684885849573078</c:v>
              </c:pt>
              <c:pt idx="110">
                <c:v>42.384885849573074</c:v>
              </c:pt>
              <c:pt idx="111">
                <c:v>36.384885849573074</c:v>
              </c:pt>
              <c:pt idx="112">
                <c:v>34.851552516239735</c:v>
              </c:pt>
              <c:pt idx="113">
                <c:v>30.901552516239736</c:v>
              </c:pt>
              <c:pt idx="114">
                <c:v>27.251552516239741</c:v>
              </c:pt>
              <c:pt idx="115">
                <c:v>25.684885849573075</c:v>
              </c:pt>
              <c:pt idx="116">
                <c:v>30.101552516239739</c:v>
              </c:pt>
              <c:pt idx="117">
                <c:v>32.984885849573068</c:v>
              </c:pt>
              <c:pt idx="118">
                <c:v>34.234885849573068</c:v>
              </c:pt>
              <c:pt idx="119">
                <c:v>32.934885849573078</c:v>
              </c:pt>
              <c:pt idx="120">
                <c:v>32.901552516239747</c:v>
              </c:pt>
              <c:pt idx="121">
                <c:v>32.451552516239744</c:v>
              </c:pt>
              <c:pt idx="122">
                <c:v>29.118219182906405</c:v>
              </c:pt>
              <c:pt idx="123">
                <c:v>24.351552516239735</c:v>
              </c:pt>
              <c:pt idx="124">
                <c:v>22.384885849573067</c:v>
              </c:pt>
              <c:pt idx="125">
                <c:v>21.784885849573072</c:v>
              </c:pt>
              <c:pt idx="126">
                <c:v>22.33488584957307</c:v>
              </c:pt>
              <c:pt idx="127">
                <c:v>20.751552516239737</c:v>
              </c:pt>
              <c:pt idx="128">
                <c:v>19.534885849573069</c:v>
              </c:pt>
              <c:pt idx="129">
                <c:v>16.83488584957307</c:v>
              </c:pt>
              <c:pt idx="130">
                <c:v>15.284885849573072</c:v>
              </c:pt>
              <c:pt idx="131">
                <c:v>15.418219182906403</c:v>
              </c:pt>
              <c:pt idx="132">
                <c:v>17.668219182906402</c:v>
              </c:pt>
              <c:pt idx="133">
                <c:v>16.351552516239735</c:v>
              </c:pt>
              <c:pt idx="134">
                <c:v>14.2682191829064</c:v>
              </c:pt>
              <c:pt idx="135">
                <c:v>9.5848858495730713</c:v>
              </c:pt>
              <c:pt idx="136">
                <c:v>10.934885849573069</c:v>
              </c:pt>
              <c:pt idx="137">
                <c:v>13.468219182906401</c:v>
              </c:pt>
              <c:pt idx="138">
                <c:v>14.034885849573067</c:v>
              </c:pt>
              <c:pt idx="139">
                <c:v>11.218219182906401</c:v>
              </c:pt>
              <c:pt idx="140">
                <c:v>5.3015525162397354</c:v>
              </c:pt>
              <c:pt idx="141">
                <c:v>3.3682191829064032</c:v>
              </c:pt>
              <c:pt idx="142">
                <c:v>5.0682191829064029</c:v>
              </c:pt>
              <c:pt idx="143">
                <c:v>7.6848858495730701</c:v>
              </c:pt>
              <c:pt idx="144">
                <c:v>8.4061652497437667</c:v>
              </c:pt>
              <c:pt idx="145">
                <c:v>5.2118724670099228</c:v>
              </c:pt>
              <c:pt idx="146">
                <c:v>1.8291080842743146</c:v>
              </c:pt>
              <c:pt idx="147">
                <c:v>-0.74117675209466194</c:v>
              </c:pt>
              <c:pt idx="148">
                <c:v>-1.5436281827580898</c:v>
              </c:pt>
              <c:pt idx="149">
                <c:v>-1.1259323286650724</c:v>
              </c:pt>
              <c:pt idx="150">
                <c:v>-3.0663436114015674E-2</c:v>
              </c:pt>
              <c:pt idx="151">
                <c:v>-0.68298233959838228</c:v>
              </c:pt>
              <c:pt idx="152">
                <c:v>-1.5981452174114399</c:v>
              </c:pt>
              <c:pt idx="153">
                <c:v>-2.8293257991588199</c:v>
              </c:pt>
              <c:pt idx="154">
                <c:v>-2.0025436638482939</c:v>
              </c:pt>
              <c:pt idx="155">
                <c:v>-1.9432677667232838</c:v>
              </c:pt>
            </c:numLit>
          </c:val>
          <c:smooth val="0"/>
        </c:ser>
        <c:ser>
          <c:idx val="1"/>
          <c:order val="1"/>
          <c:tx>
            <c:v>iconfianca</c:v>
          </c:tx>
          <c:spPr>
            <a:ln w="25400">
              <a:solidFill>
                <a:schemeClr val="accent2"/>
              </a:solidFill>
              <a:prstDash val="solid"/>
            </a:ln>
          </c:spPr>
          <c:marker>
            <c:symbol val="none"/>
          </c:marker>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strLit>
          </c:cat>
          <c:val>
            <c:numLit>
              <c:formatCode>0.0</c:formatCode>
              <c:ptCount val="157"/>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-15.365329044008329</c:v>
              </c:pt>
              <c:pt idx="145">
                <c:v>-13.72310231032562</c:v>
              </c:pt>
              <c:pt idx="146">
                <c:v>-11.522540218764627</c:v>
              </c:pt>
              <c:pt idx="147">
                <c:v>-11.870241180687437</c:v>
              </c:pt>
              <c:pt idx="148">
                <c:v>-12.104550543081052</c:v>
              </c:pt>
              <c:pt idx="149">
                <c:v>-12.434193600612616</c:v>
              </c:pt>
              <c:pt idx="150">
                <c:v>-12.617699143045209</c:v>
              </c:pt>
              <c:pt idx="151">
                <c:v>-11.697073846167717</c:v>
              </c:pt>
              <c:pt idx="152">
                <c:v>-11.225922083721308</c:v>
              </c:pt>
              <c:pt idx="153">
                <c:v>-11.240809631340829</c:v>
              </c:pt>
              <c:pt idx="154">
                <c:v>-13.736829478667772</c:v>
              </c:pt>
              <c:pt idx="155">
                <c:v>-14.141007070688538</c:v>
              </c:pt>
            </c:numLit>
          </c:val>
          <c:smooth val="0"/>
        </c:ser>
        <c:dLbls>
          <c:showLegendKey val="0"/>
          <c:showVal val="0"/>
          <c:showCatName val="0"/>
          <c:showSerName val="0"/>
          <c:showPercent val="0"/>
          <c:showBubbleSize val="0"/>
        </c:dLbls>
        <c:marker val="1"/>
        <c:smooth val="0"/>
        <c:axId val="469178240"/>
        <c:axId val="469179776"/>
      </c:lineChart>
      <c:catAx>
        <c:axId val="46917824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69179776"/>
        <c:crosses val="autoZero"/>
        <c:auto val="1"/>
        <c:lblAlgn val="ctr"/>
        <c:lblOffset val="100"/>
        <c:tickLblSkip val="6"/>
        <c:tickMarkSkip val="1"/>
        <c:noMultiLvlLbl val="0"/>
      </c:catAx>
      <c:valAx>
        <c:axId val="469179776"/>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69178240"/>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169"/>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pt idx="157">
                <c:v> </c:v>
              </c:pt>
              <c:pt idx="158">
                <c:v> </c:v>
              </c:pt>
              <c:pt idx="159">
                <c:v> </c:v>
              </c:pt>
              <c:pt idx="160">
                <c:v> </c:v>
              </c:pt>
              <c:pt idx="161">
                <c:v> </c:v>
              </c:pt>
              <c:pt idx="162">
                <c:v> </c:v>
              </c:pt>
              <c:pt idx="163">
                <c:v> </c:v>
              </c:pt>
              <c:pt idx="164">
                <c:v> </c:v>
              </c:pt>
              <c:pt idx="165">
                <c:v> </c:v>
              </c:pt>
              <c:pt idx="166">
                <c:v> </c:v>
              </c:pt>
              <c:pt idx="167">
                <c:v> </c:v>
              </c:pt>
              <c:pt idx="168">
                <c:v> </c:v>
              </c:pt>
            </c:strLit>
          </c:cat>
          <c:val>
            <c:numLit>
              <c:formatCode>0.0</c:formatCode>
              <c:ptCount val="157"/>
              <c:pt idx="0">
                <c:v>-0.44724399195431136</c:v>
              </c:pt>
              <c:pt idx="1">
                <c:v>-0.28463134900146708</c:v>
              </c:pt>
              <c:pt idx="2">
                <c:v>-0.43222765134432461</c:v>
              </c:pt>
              <c:pt idx="3">
                <c:v>-0.37244585414814357</c:v>
              </c:pt>
              <c:pt idx="4">
                <c:v>-0.61685006221639949</c:v>
              </c:pt>
              <c:pt idx="5">
                <c:v>-0.52692868328070475</c:v>
              </c:pt>
              <c:pt idx="6">
                <c:v>-0.44815731017619831</c:v>
              </c:pt>
              <c:pt idx="7">
                <c:v>-0.17671319593830295</c:v>
              </c:pt>
              <c:pt idx="8">
                <c:v>4.9758521560011246E-2</c:v>
              </c:pt>
              <c:pt idx="9">
                <c:v>0.35191345390093687</c:v>
              </c:pt>
              <c:pt idx="10">
                <c:v>0.45298996033622496</c:v>
              </c:pt>
              <c:pt idx="11">
                <c:v>0.46494911258023119</c:v>
              </c:pt>
              <c:pt idx="12">
                <c:v>0.36569595989985393</c:v>
              </c:pt>
              <c:pt idx="13">
                <c:v>0.33918481198295691</c:v>
              </c:pt>
              <c:pt idx="14">
                <c:v>0.37568895148455356</c:v>
              </c:pt>
              <c:pt idx="15">
                <c:v>0.54856594229040589</c:v>
              </c:pt>
              <c:pt idx="16">
                <c:v>0.85180894547035613</c:v>
              </c:pt>
              <c:pt idx="17">
                <c:v>1.0453236735733877</c:v>
              </c:pt>
              <c:pt idx="18">
                <c:v>1.1497518280217416</c:v>
              </c:pt>
              <c:pt idx="19">
                <c:v>1.1876162011267546</c:v>
              </c:pt>
              <c:pt idx="20">
                <c:v>1.2285322741491564</c:v>
              </c:pt>
              <c:pt idx="21">
                <c:v>1.156587496360834</c:v>
              </c:pt>
              <c:pt idx="22">
                <c:v>0.91121499822888163</c:v>
              </c:pt>
              <c:pt idx="23">
                <c:v>0.67211049022147717</c:v>
              </c:pt>
              <c:pt idx="24">
                <c:v>0.59598157296625098</c:v>
              </c:pt>
              <c:pt idx="25">
                <c:v>0.68957545651635188</c:v>
              </c:pt>
              <c:pt idx="26">
                <c:v>0.86191817969795004</c:v>
              </c:pt>
              <c:pt idx="27">
                <c:v>0.90177854150451375</c:v>
              </c:pt>
              <c:pt idx="28">
                <c:v>0.87509168364735057</c:v>
              </c:pt>
              <c:pt idx="29">
                <c:v>0.69179715638420691</c:v>
              </c:pt>
              <c:pt idx="30">
                <c:v>0.36528783116830232</c:v>
              </c:pt>
              <c:pt idx="31">
                <c:v>0.17330015982971769</c:v>
              </c:pt>
              <c:pt idx="32">
                <c:v>9.7503149249297288E-2</c:v>
              </c:pt>
              <c:pt idx="33">
                <c:v>0.26151219491090499</c:v>
              </c:pt>
              <c:pt idx="34">
                <c:v>0.16838505385449887</c:v>
              </c:pt>
              <c:pt idx="35">
                <c:v>0.28042356319685507</c:v>
              </c:pt>
              <c:pt idx="36">
                <c:v>0.2471661303097849</c:v>
              </c:pt>
              <c:pt idx="37">
                <c:v>0.50958536347221572</c:v>
              </c:pt>
              <c:pt idx="38">
                <c:v>0.40646186007554008</c:v>
              </c:pt>
              <c:pt idx="39">
                <c:v>0.56799934877622238</c:v>
              </c:pt>
              <c:pt idx="40">
                <c:v>0.44438584485179417</c:v>
              </c:pt>
              <c:pt idx="41">
                <c:v>0.74814208038545704</c:v>
              </c:pt>
              <c:pt idx="42">
                <c:v>0.83685577658644072</c:v>
              </c:pt>
              <c:pt idx="43">
                <c:v>0.98868003962022044</c:v>
              </c:pt>
              <c:pt idx="44">
                <c:v>0.980221229776292</c:v>
              </c:pt>
              <c:pt idx="45">
                <c:v>1.1392877214174928</c:v>
              </c:pt>
              <c:pt idx="46">
                <c:v>1.1422117040596658</c:v>
              </c:pt>
              <c:pt idx="47">
                <c:v>0.95558797424040498</c:v>
              </c:pt>
              <c:pt idx="48">
                <c:v>0.79689355734146294</c:v>
              </c:pt>
              <c:pt idx="49">
                <c:v>0.88661397824082755</c:v>
              </c:pt>
              <c:pt idx="50">
                <c:v>1.1685577745264071</c:v>
              </c:pt>
              <c:pt idx="51">
                <c:v>1.3213691572174235</c:v>
              </c:pt>
              <c:pt idx="52">
                <c:v>1.4671622311011476</c:v>
              </c:pt>
              <c:pt idx="53">
                <c:v>1.517585906489515</c:v>
              </c:pt>
              <c:pt idx="54">
                <c:v>1.3884337324305809</c:v>
              </c:pt>
              <c:pt idx="55">
                <c:v>1.3836477836401559</c:v>
              </c:pt>
              <c:pt idx="56">
                <c:v>1.3994110921779106</c:v>
              </c:pt>
              <c:pt idx="57">
                <c:v>1.4938639105293983</c:v>
              </c:pt>
              <c:pt idx="58">
                <c:v>1.4491455170056906</c:v>
              </c:pt>
              <c:pt idx="59">
                <c:v>1.3223276886499071</c:v>
              </c:pt>
              <c:pt idx="60">
                <c:v>1.258244808557565</c:v>
              </c:pt>
              <c:pt idx="61">
                <c:v>1.2492220421745046</c:v>
              </c:pt>
              <c:pt idx="62">
                <c:v>1.4465172588139614</c:v>
              </c:pt>
              <c:pt idx="63">
                <c:v>1.4983978212859941</c:v>
              </c:pt>
              <c:pt idx="64">
                <c:v>1.4609695617680354</c:v>
              </c:pt>
              <c:pt idx="65">
                <c:v>1.0606031652820278</c:v>
              </c:pt>
              <c:pt idx="66">
                <c:v>0.75075307747759412</c:v>
              </c:pt>
              <c:pt idx="67">
                <c:v>0.57382429397817447</c:v>
              </c:pt>
              <c:pt idx="68">
                <c:v>0.49548580874637543</c:v>
              </c:pt>
              <c:pt idx="69">
                <c:v>0.18979163398267185</c:v>
              </c:pt>
              <c:pt idx="70">
                <c:v>-0.51149510083212246</c:v>
              </c:pt>
              <c:pt idx="71">
                <c:v>-1.2193637596678804</c:v>
              </c:pt>
              <c:pt idx="72">
                <c:v>-1.7239963473269546</c:v>
              </c:pt>
              <c:pt idx="73">
                <c:v>-2.0921850429061402</c:v>
              </c:pt>
              <c:pt idx="74">
                <c:v>-2.1715669018111456</c:v>
              </c:pt>
              <c:pt idx="75">
                <c:v>-2.1801346141329634</c:v>
              </c:pt>
              <c:pt idx="76">
                <c:v>-1.7822746872201152</c:v>
              </c:pt>
              <c:pt idx="77">
                <c:v>-1.4330849561861405</c:v>
              </c:pt>
              <c:pt idx="78">
                <c:v>-1.0275568725494455</c:v>
              </c:pt>
              <c:pt idx="79">
                <c:v>-0.61649514713678599</c:v>
              </c:pt>
              <c:pt idx="80">
                <c:v>-0.26219406595718758</c:v>
              </c:pt>
              <c:pt idx="81">
                <c:v>6.8254461840107888E-2</c:v>
              </c:pt>
              <c:pt idx="82">
                <c:v>7.2157773865457603E-3</c:v>
              </c:pt>
              <c:pt idx="83">
                <c:v>-0.1098350739592812</c:v>
              </c:pt>
              <c:pt idx="84">
                <c:v>-0.25879410471541348</c:v>
              </c:pt>
              <c:pt idx="85">
                <c:v>-0.32058290967605269</c:v>
              </c:pt>
              <c:pt idx="86">
                <c:v>-0.19550963540880678</c:v>
              </c:pt>
              <c:pt idx="87">
                <c:v>-9.8266582280875925E-3</c:v>
              </c:pt>
              <c:pt idx="88">
                <c:v>0.18285179755820891</c:v>
              </c:pt>
              <c:pt idx="89">
                <c:v>0.24281791667297437</c:v>
              </c:pt>
              <c:pt idx="90">
                <c:v>0.15641286295877116</c:v>
              </c:pt>
              <c:pt idx="91">
                <c:v>0.12946297842514556</c:v>
              </c:pt>
              <c:pt idx="92">
                <c:v>0.13232164255581325</c:v>
              </c:pt>
              <c:pt idx="93">
                <c:v>-6.2426864405633331E-2</c:v>
              </c:pt>
              <c:pt idx="94">
                <c:v>-0.33374255514285361</c:v>
              </c:pt>
              <c:pt idx="95">
                <c:v>-0.81814240284467166</c:v>
              </c:pt>
              <c:pt idx="96">
                <c:v>-1.0021857836611217</c:v>
              </c:pt>
              <c:pt idx="97">
                <c:v>-1.1570403842840142</c:v>
              </c:pt>
              <c:pt idx="98">
                <c:v>-1.2062124528237228</c:v>
              </c:pt>
              <c:pt idx="99">
                <c:v>-1.409063499350673</c:v>
              </c:pt>
              <c:pt idx="100">
                <c:v>-1.5939214691912542</c:v>
              </c:pt>
              <c:pt idx="101">
                <c:v>-1.7506122203962347</c:v>
              </c:pt>
              <c:pt idx="102">
                <c:v>-1.8975904195459283</c:v>
              </c:pt>
              <c:pt idx="103">
                <c:v>-2.040712044168199</c:v>
              </c:pt>
              <c:pt idx="104">
                <c:v>-2.2623063515377879</c:v>
              </c:pt>
              <c:pt idx="105">
                <c:v>-2.5178973279162422</c:v>
              </c:pt>
              <c:pt idx="106">
                <c:v>-2.9591291567764855</c:v>
              </c:pt>
              <c:pt idx="107">
                <c:v>-3.3859214938282367</c:v>
              </c:pt>
              <c:pt idx="108">
                <c:v>-3.6664957574559467</c:v>
              </c:pt>
              <c:pt idx="109">
                <c:v>-3.8059752788319496</c:v>
              </c:pt>
              <c:pt idx="110">
                <c:v>-3.770544317938747</c:v>
              </c:pt>
              <c:pt idx="111">
                <c:v>-3.6681082628222708</c:v>
              </c:pt>
              <c:pt idx="112">
                <c:v>-3.6282295591031035</c:v>
              </c:pt>
              <c:pt idx="113">
                <c:v>-3.4668850075880768</c:v>
              </c:pt>
              <c:pt idx="114">
                <c:v>-3.3846009313840693</c:v>
              </c:pt>
              <c:pt idx="115">
                <c:v>-3.1104937623419717</c:v>
              </c:pt>
              <c:pt idx="116">
                <c:v>-3.2830212369807978</c:v>
              </c:pt>
              <c:pt idx="117">
                <c:v>-3.619839279899919</c:v>
              </c:pt>
              <c:pt idx="118">
                <c:v>-3.9257978529687874</c:v>
              </c:pt>
              <c:pt idx="119">
                <c:v>-4.0018377594590122</c:v>
              </c:pt>
              <c:pt idx="120">
                <c:v>-3.9191805050971493</c:v>
              </c:pt>
              <c:pt idx="121">
                <c:v>-3.8264296623521497</c:v>
              </c:pt>
              <c:pt idx="122">
                <c:v>-3.4899795572413925</c:v>
              </c:pt>
              <c:pt idx="123">
                <c:v>-3.1947551915276469</c:v>
              </c:pt>
              <c:pt idx="124">
                <c:v>-2.8698805113991721</c:v>
              </c:pt>
              <c:pt idx="125">
                <c:v>-2.6294774296122112</c:v>
              </c:pt>
              <c:pt idx="126">
                <c:v>-2.347192178132866</c:v>
              </c:pt>
              <c:pt idx="127">
                <c:v>-1.9128729857016455</c:v>
              </c:pt>
              <c:pt idx="128">
                <c:v>-1.597140338500487</c:v>
              </c:pt>
              <c:pt idx="129">
                <c:v>-1.3413264629713639</c:v>
              </c:pt>
              <c:pt idx="130">
                <c:v>-1.2039147312019258</c:v>
              </c:pt>
              <c:pt idx="131">
                <c:v>-1.0413206812708631</c:v>
              </c:pt>
              <c:pt idx="132">
                <c:v>-0.77200315440494638</c:v>
              </c:pt>
              <c:pt idx="133">
                <c:v>-0.52468647333733798</c:v>
              </c:pt>
              <c:pt idx="134">
                <c:v>-0.25624348561964944</c:v>
              </c:pt>
              <c:pt idx="135">
                <c:v>-9.2010926118285194E-2</c:v>
              </c:pt>
              <c:pt idx="136">
                <c:v>0.13776908961488088</c:v>
              </c:pt>
              <c:pt idx="137">
                <c:v>0.36395584867104736</c:v>
              </c:pt>
              <c:pt idx="138">
                <c:v>0.54619981967819531</c:v>
              </c:pt>
              <c:pt idx="139">
                <c:v>0.60604611086496118</c:v>
              </c:pt>
              <c:pt idx="140">
                <c:v>0.54231868628425939</c:v>
              </c:pt>
              <c:pt idx="141">
                <c:v>0.56538660016836739</c:v>
              </c:pt>
              <c:pt idx="142">
                <c:v>0.38410313747080027</c:v>
              </c:pt>
              <c:pt idx="143">
                <c:v>0.17791631319672724</c:v>
              </c:pt>
              <c:pt idx="144">
                <c:v>0.26559285476762029</c:v>
              </c:pt>
              <c:pt idx="145">
                <c:v>0.30512035075467225</c:v>
              </c:pt>
              <c:pt idx="146">
                <c:v>0.64483531455305099</c:v>
              </c:pt>
              <c:pt idx="147">
                <c:v>0.80245960324040877</c:v>
              </c:pt>
              <c:pt idx="148">
                <c:v>1.1380034138477033</c:v>
              </c:pt>
              <c:pt idx="149">
                <c:v>1.2851205653071525</c:v>
              </c:pt>
              <c:pt idx="150">
                <c:v>1.382247527895657</c:v>
              </c:pt>
              <c:pt idx="151">
                <c:v>1.4045786653965222</c:v>
              </c:pt>
              <c:pt idx="152">
                <c:v>1.3110905098543781</c:v>
              </c:pt>
              <c:pt idx="153">
                <c:v>1.1187510123884574</c:v>
              </c:pt>
              <c:pt idx="154">
                <c:v>0.87569851723132008</c:v>
              </c:pt>
              <c:pt idx="155">
                <c:v>0.66931354518021191</c:v>
              </c:pt>
            </c:numLit>
          </c:val>
          <c:smooth val="0"/>
        </c:ser>
        <c:dLbls>
          <c:showLegendKey val="0"/>
          <c:showVal val="0"/>
          <c:showCatName val="0"/>
          <c:showSerName val="1"/>
          <c:showPercent val="0"/>
          <c:showBubbleSize val="0"/>
        </c:dLbls>
        <c:marker val="1"/>
        <c:smooth val="0"/>
        <c:axId val="469421056"/>
        <c:axId val="469441536"/>
      </c:lineChart>
      <c:catAx>
        <c:axId val="469421056"/>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69441536"/>
        <c:crosses val="autoZero"/>
        <c:auto val="1"/>
        <c:lblAlgn val="ctr"/>
        <c:lblOffset val="100"/>
        <c:tickLblSkip val="1"/>
        <c:tickMarkSkip val="1"/>
        <c:noMultiLvlLbl val="0"/>
      </c:catAx>
      <c:valAx>
        <c:axId val="469441536"/>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69421056"/>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strLit>
          </c:cat>
          <c:val>
            <c:numLit>
              <c:formatCode>0.000</c:formatCode>
              <c:ptCount val="157"/>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21.986999999999998</c:v>
              </c:pt>
              <c:pt idx="154">
                <c:v>25.074999999999999</c:v>
              </c:pt>
              <c:pt idx="155">
                <c:v>25.164999999999999</c:v>
              </c:pt>
            </c:numLit>
          </c:val>
          <c:smooth val="0"/>
        </c:ser>
        <c:dLbls>
          <c:showLegendKey val="0"/>
          <c:showVal val="0"/>
          <c:showCatName val="0"/>
          <c:showSerName val="0"/>
          <c:showPercent val="0"/>
          <c:showBubbleSize val="0"/>
        </c:dLbls>
        <c:marker val="1"/>
        <c:smooth val="0"/>
        <c:axId val="469524864"/>
        <c:axId val="469527936"/>
      </c:lineChart>
      <c:catAx>
        <c:axId val="46952486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69527936"/>
        <c:crosses val="autoZero"/>
        <c:auto val="1"/>
        <c:lblAlgn val="ctr"/>
        <c:lblOffset val="100"/>
        <c:tickLblSkip val="1"/>
        <c:tickMarkSkip val="1"/>
        <c:noMultiLvlLbl val="0"/>
      </c:catAx>
      <c:valAx>
        <c:axId val="469527936"/>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69524864"/>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11959238528918828"/>
                  <c:y val="-0.12770129540259081"/>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strLit>
          </c:cat>
          <c:val>
            <c:numLit>
              <c:formatCode>0.0</c:formatCode>
              <c:ptCount val="157"/>
              <c:pt idx="0">
                <c:v>-40.65504952744584</c:v>
              </c:pt>
              <c:pt idx="1">
                <c:v>-41.212613902445838</c:v>
              </c:pt>
              <c:pt idx="2">
                <c:v>-44.975544429612505</c:v>
              </c:pt>
              <c:pt idx="3">
                <c:v>-45.233827319279179</c:v>
              </c:pt>
              <c:pt idx="4">
                <c:v>-45.259427181945831</c:v>
              </c:pt>
              <c:pt idx="5">
                <c:v>-45.316602972445843</c:v>
              </c:pt>
              <c:pt idx="6">
                <c:v>-44.138698050612504</c:v>
              </c:pt>
              <c:pt idx="7">
                <c:v>-43.536646140112509</c:v>
              </c:pt>
              <c:pt idx="8">
                <c:v>-41.660532175612502</c:v>
              </c:pt>
              <c:pt idx="9">
                <c:v>-41.099202898945833</c:v>
              </c:pt>
              <c:pt idx="10">
                <c:v>-39.580528533445836</c:v>
              </c:pt>
              <c:pt idx="11">
                <c:v>-38.628816557112508</c:v>
              </c:pt>
              <c:pt idx="12">
                <c:v>-37.737777771779172</c:v>
              </c:pt>
              <c:pt idx="13">
                <c:v>-37.588011045612511</c:v>
              </c:pt>
              <c:pt idx="14">
                <c:v>-37.436290513612498</c:v>
              </c:pt>
              <c:pt idx="15">
                <c:v>-37.182205352945836</c:v>
              </c:pt>
              <c:pt idx="16">
                <c:v>-36.923900039279168</c:v>
              </c:pt>
              <c:pt idx="17">
                <c:v>-36.519805869945834</c:v>
              </c:pt>
              <c:pt idx="18">
                <c:v>-36.411944147279172</c:v>
              </c:pt>
              <c:pt idx="19">
                <c:v>-35.821954124279166</c:v>
              </c:pt>
              <c:pt idx="20">
                <c:v>-35.309670890612502</c:v>
              </c:pt>
              <c:pt idx="21">
                <c:v>-35.13005146794584</c:v>
              </c:pt>
              <c:pt idx="22">
                <c:v>-34.438728940445841</c:v>
              </c:pt>
              <c:pt idx="23">
                <c:v>-33.644768245945833</c:v>
              </c:pt>
              <c:pt idx="24">
                <c:v>-32.458535619112503</c:v>
              </c:pt>
              <c:pt idx="25">
                <c:v>-32.313136678112507</c:v>
              </c:pt>
              <c:pt idx="26">
                <c:v>-32.909901301612507</c:v>
              </c:pt>
              <c:pt idx="27">
                <c:v>-31.862870719945835</c:v>
              </c:pt>
              <c:pt idx="28">
                <c:v>-31.886686678279165</c:v>
              </c:pt>
              <c:pt idx="29">
                <c:v>-31.444740385445836</c:v>
              </c:pt>
              <c:pt idx="30">
                <c:v>-31.501486679612498</c:v>
              </c:pt>
              <c:pt idx="31">
                <c:v>-31.564731295945837</c:v>
              </c:pt>
              <c:pt idx="32">
                <c:v>-32.731798839945839</c:v>
              </c:pt>
              <c:pt idx="33">
                <c:v>-34.123493227112505</c:v>
              </c:pt>
              <c:pt idx="34">
                <c:v>-35.371318242445831</c:v>
              </c:pt>
              <c:pt idx="35">
                <c:v>-35.364232564779165</c:v>
              </c:pt>
              <c:pt idx="36">
                <c:v>-36.678765925779167</c:v>
              </c:pt>
              <c:pt idx="37">
                <c:v>-36.476189052279175</c:v>
              </c:pt>
              <c:pt idx="38">
                <c:v>-36.767865062945837</c:v>
              </c:pt>
              <c:pt idx="39">
                <c:v>-36.706503048945841</c:v>
              </c:pt>
              <c:pt idx="40">
                <c:v>-38.044757466779167</c:v>
              </c:pt>
              <c:pt idx="41">
                <c:v>-39.142614752279172</c:v>
              </c:pt>
              <c:pt idx="42">
                <c:v>-39.632633362779167</c:v>
              </c:pt>
              <c:pt idx="43">
                <c:v>-39.307945699279166</c:v>
              </c:pt>
              <c:pt idx="44">
                <c:v>-38.773341302612501</c:v>
              </c:pt>
              <c:pt idx="45">
                <c:v>-38.787679988112501</c:v>
              </c:pt>
              <c:pt idx="46">
                <c:v>-37.83841607061251</c:v>
              </c:pt>
              <c:pt idx="47">
                <c:v>-37.970212982779174</c:v>
              </c:pt>
              <c:pt idx="48">
                <c:v>-36.197191911612499</c:v>
              </c:pt>
              <c:pt idx="49">
                <c:v>-36.267851508445837</c:v>
              </c:pt>
              <c:pt idx="50">
                <c:v>-34.384164046445839</c:v>
              </c:pt>
              <c:pt idx="51">
                <c:v>-34.19696543577917</c:v>
              </c:pt>
              <c:pt idx="52">
                <c:v>-32.377221943112509</c:v>
              </c:pt>
              <c:pt idx="53">
                <c:v>-32.216520314612502</c:v>
              </c:pt>
              <c:pt idx="54">
                <c:v>-32.149858527112507</c:v>
              </c:pt>
              <c:pt idx="55">
                <c:v>-31.011509776779167</c:v>
              </c:pt>
              <c:pt idx="56">
                <c:v>-29.846260196945838</c:v>
              </c:pt>
              <c:pt idx="57">
                <c:v>-29.062959230945836</c:v>
              </c:pt>
              <c:pt idx="58">
                <c:v>-31.522760788445837</c:v>
              </c:pt>
              <c:pt idx="59">
                <c:v>-32.081035592779173</c:v>
              </c:pt>
              <c:pt idx="60">
                <c:v>-31.780354347779166</c:v>
              </c:pt>
              <c:pt idx="61">
                <c:v>-29.722330515279168</c:v>
              </c:pt>
              <c:pt idx="62">
                <c:v>-28.294382454112505</c:v>
              </c:pt>
              <c:pt idx="63">
                <c:v>-27.421975214945835</c:v>
              </c:pt>
              <c:pt idx="64">
                <c:v>-27.208095280279171</c:v>
              </c:pt>
              <c:pt idx="65">
                <c:v>-28.101817114279172</c:v>
              </c:pt>
              <c:pt idx="66">
                <c:v>-29.242189306279169</c:v>
              </c:pt>
              <c:pt idx="67">
                <c:v>-30.716196850279172</c:v>
              </c:pt>
              <c:pt idx="68">
                <c:v>-31.751382541445839</c:v>
              </c:pt>
              <c:pt idx="69">
                <c:v>-32.495290808612502</c:v>
              </c:pt>
              <c:pt idx="70">
                <c:v>-34.007250446945839</c:v>
              </c:pt>
              <c:pt idx="71">
                <c:v>-35.726099208612503</c:v>
              </c:pt>
              <c:pt idx="72">
                <c:v>-37.377916570779171</c:v>
              </c:pt>
              <c:pt idx="73">
                <c:v>-37.725059050779173</c:v>
              </c:pt>
              <c:pt idx="74">
                <c:v>-38.55266152461251</c:v>
              </c:pt>
              <c:pt idx="75">
                <c:v>-39.797739872445838</c:v>
              </c:pt>
              <c:pt idx="76">
                <c:v>-37.834670085769446</c:v>
              </c:pt>
              <c:pt idx="77">
                <c:v>-35.142486570826392</c:v>
              </c:pt>
              <c:pt idx="78">
                <c:v>-33.528171307900003</c:v>
              </c:pt>
              <c:pt idx="79">
                <c:v>-33.382627026466665</c:v>
              </c:pt>
              <c:pt idx="80">
                <c:v>-34.842110627866667</c:v>
              </c:pt>
              <c:pt idx="81">
                <c:v>-34.075719840233333</c:v>
              </c:pt>
              <c:pt idx="82">
                <c:v>-35.281786683</c:v>
              </c:pt>
              <c:pt idx="83">
                <c:v>-35.559050245016671</c:v>
              </c:pt>
              <c:pt idx="84">
                <c:v>-37.624154842300001</c:v>
              </c:pt>
              <c:pt idx="85">
                <c:v>-38.729179139683332</c:v>
              </c:pt>
              <c:pt idx="86">
                <c:v>-40.255157149866669</c:v>
              </c:pt>
              <c:pt idx="87">
                <c:v>-40.890239533350005</c:v>
              </c:pt>
              <c:pt idx="88">
                <c:v>-41.974108102183337</c:v>
              </c:pt>
              <c:pt idx="89">
                <c:v>-41.485588841850003</c:v>
              </c:pt>
              <c:pt idx="90">
                <c:v>-40.845081272816664</c:v>
              </c:pt>
              <c:pt idx="91">
                <c:v>-41.269599415283331</c:v>
              </c:pt>
              <c:pt idx="92">
                <c:v>-41.615608287033332</c:v>
              </c:pt>
              <c:pt idx="93">
                <c:v>-43.424930261716668</c:v>
              </c:pt>
              <c:pt idx="94">
                <c:v>-44.11330941205</c:v>
              </c:pt>
              <c:pt idx="95">
                <c:v>-45.747060916183329</c:v>
              </c:pt>
              <c:pt idx="96">
                <c:v>-46.569674771499997</c:v>
              </c:pt>
              <c:pt idx="97">
                <c:v>-48.19719229855</c:v>
              </c:pt>
              <c:pt idx="98">
                <c:v>-49.767142027000006</c:v>
              </c:pt>
              <c:pt idx="99">
                <c:v>-51.303832434950003</c:v>
              </c:pt>
              <c:pt idx="100">
                <c:v>-52.775583407249997</c:v>
              </c:pt>
              <c:pt idx="101">
                <c:v>-54.47688311633334</c:v>
              </c:pt>
              <c:pt idx="102">
                <c:v>-55.428806074499995</c:v>
              </c:pt>
              <c:pt idx="103">
                <c:v>-57.281933901466665</c:v>
              </c:pt>
              <c:pt idx="104">
                <c:v>-59.347659700316662</c:v>
              </c:pt>
              <c:pt idx="105">
                <c:v>-61.831258768299996</c:v>
              </c:pt>
              <c:pt idx="106">
                <c:v>-64.06351975008333</c:v>
              </c:pt>
              <c:pt idx="107">
                <c:v>-65.292207541633331</c:v>
              </c:pt>
              <c:pt idx="108">
                <c:v>-66.945995382566664</c:v>
              </c:pt>
              <c:pt idx="109">
                <c:v>-67.842288995333334</c:v>
              </c:pt>
              <c:pt idx="110">
                <c:v>-69.037245621183331</c:v>
              </c:pt>
              <c:pt idx="111">
                <c:v>-69.774425441866654</c:v>
              </c:pt>
              <c:pt idx="112">
                <c:v>-70.768437011866666</c:v>
              </c:pt>
              <c:pt idx="113">
                <c:v>-71.219077312599993</c:v>
              </c:pt>
              <c:pt idx="114">
                <c:v>-71.511836330250006</c:v>
              </c:pt>
              <c:pt idx="115">
                <c:v>-70.144671980416661</c:v>
              </c:pt>
              <c:pt idx="116">
                <c:v>-70.38557087240001</c:v>
              </c:pt>
              <c:pt idx="117">
                <c:v>-71.226850345766664</c:v>
              </c:pt>
              <c:pt idx="118">
                <c:v>-72.016647399349992</c:v>
              </c:pt>
              <c:pt idx="119">
                <c:v>-70.786721431033342</c:v>
              </c:pt>
              <c:pt idx="120">
                <c:v>-69.12711758476668</c:v>
              </c:pt>
              <c:pt idx="121">
                <c:v>-67.245774714450008</c:v>
              </c:pt>
              <c:pt idx="122">
                <c:v>-66.118278082916675</c:v>
              </c:pt>
              <c:pt idx="123">
                <c:v>-64.152299746666657</c:v>
              </c:pt>
              <c:pt idx="124">
                <c:v>-63.474516980216663</c:v>
              </c:pt>
              <c:pt idx="125">
                <c:v>-61.90101091333333</c:v>
              </c:pt>
              <c:pt idx="126">
                <c:v>-61.459950102033332</c:v>
              </c:pt>
              <c:pt idx="127">
                <c:v>-58.169870275150004</c:v>
              </c:pt>
              <c:pt idx="128">
                <c:v>-55.496687999533329</c:v>
              </c:pt>
              <c:pt idx="129">
                <c:v>-52.116100242799995</c:v>
              </c:pt>
              <c:pt idx="130">
                <c:v>-50.603774213583335</c:v>
              </c:pt>
              <c:pt idx="131">
                <c:v>-50.077471608883336</c:v>
              </c:pt>
              <c:pt idx="132">
                <c:v>-48.784573134999995</c:v>
              </c:pt>
              <c:pt idx="133">
                <c:v>-48.011630670116666</c:v>
              </c:pt>
              <c:pt idx="134">
                <c:v>-47.461257686366672</c:v>
              </c:pt>
              <c:pt idx="135">
                <c:v>-48.278363821399999</c:v>
              </c:pt>
              <c:pt idx="136">
                <c:v>-48.204104328666666</c:v>
              </c:pt>
              <c:pt idx="137">
                <c:v>-46.326605063916666</c:v>
              </c:pt>
              <c:pt idx="138">
                <c:v>-44.514788302249997</c:v>
              </c:pt>
              <c:pt idx="139">
                <c:v>-44.1723497682</c:v>
              </c:pt>
              <c:pt idx="140">
                <c:v>-44.652690975083338</c:v>
              </c:pt>
              <c:pt idx="141">
                <c:v>-43.325172865066669</c:v>
              </c:pt>
              <c:pt idx="142">
                <c:v>-42.896137439116671</c:v>
              </c:pt>
              <c:pt idx="143">
                <c:v>-42.799203008233327</c:v>
              </c:pt>
              <c:pt idx="144">
                <c:v>-42.186239301833332</c:v>
              </c:pt>
              <c:pt idx="145">
                <c:v>-41.252268317133336</c:v>
              </c:pt>
              <c:pt idx="146">
                <c:v>-39.267401820499998</c:v>
              </c:pt>
              <c:pt idx="147">
                <c:v>-39.617075794849995</c:v>
              </c:pt>
              <c:pt idx="148">
                <c:v>-38.529161469983336</c:v>
              </c:pt>
              <c:pt idx="149">
                <c:v>-38.601523013833337</c:v>
              </c:pt>
              <c:pt idx="150">
                <c:v>-38.36802336793334</c:v>
              </c:pt>
              <c:pt idx="151">
                <c:v>-37.576737578033338</c:v>
              </c:pt>
              <c:pt idx="152">
                <c:v>-37.636965455533336</c:v>
              </c:pt>
              <c:pt idx="153">
                <c:v>-37.450440025983333</c:v>
              </c:pt>
              <c:pt idx="154">
                <c:v>-39.677766935066664</c:v>
              </c:pt>
              <c:pt idx="155">
                <c:v>-40.829133979883331</c:v>
              </c:pt>
            </c:numLit>
          </c:val>
          <c:smooth val="0"/>
        </c:ser>
        <c:ser>
          <c:idx val="1"/>
          <c:order val="1"/>
          <c:tx>
            <c:v>industria</c:v>
          </c:tx>
          <c:spPr>
            <a:ln w="25400">
              <a:solidFill>
                <a:schemeClr val="tx2"/>
              </a:solidFill>
              <a:prstDash val="solid"/>
            </a:ln>
          </c:spPr>
          <c:marker>
            <c:symbol val="none"/>
          </c:marker>
          <c:dLbls>
            <c:dLbl>
              <c:idx val="3"/>
              <c:layout>
                <c:manualLayout>
                  <c:x val="0.34264206432027328"/>
                  <c:y val="0.22652894194677278"/>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strLit>
          </c:cat>
          <c:val>
            <c:numLit>
              <c:formatCode>0.0</c:formatCode>
              <c:ptCount val="157"/>
              <c:pt idx="0">
                <c:v>-12.860433301857475</c:v>
              </c:pt>
              <c:pt idx="1">
                <c:v>-13.779745696096791</c:v>
              </c:pt>
              <c:pt idx="2">
                <c:v>-15.752407988224997</c:v>
              </c:pt>
              <c:pt idx="3">
                <c:v>-17.51567061644722</c:v>
              </c:pt>
              <c:pt idx="4">
                <c:v>-17.782776451113882</c:v>
              </c:pt>
              <c:pt idx="5">
                <c:v>-15.878614670447218</c:v>
              </c:pt>
              <c:pt idx="6">
                <c:v>-13.191417603447219</c:v>
              </c:pt>
              <c:pt idx="7">
                <c:v>-11.488396797113884</c:v>
              </c:pt>
              <c:pt idx="8">
                <c:v>-10.703077322891664</c:v>
              </c:pt>
              <c:pt idx="9">
                <c:v>-11.031057124002773</c:v>
              </c:pt>
              <c:pt idx="10">
                <c:v>-12.116916087336108</c:v>
              </c:pt>
              <c:pt idx="11">
                <c:v>-11.886218144336107</c:v>
              </c:pt>
              <c:pt idx="12">
                <c:v>-10.461337756336109</c:v>
              </c:pt>
              <c:pt idx="13">
                <c:v>-9.2264556530027733</c:v>
              </c:pt>
              <c:pt idx="14">
                <c:v>-9.2456046316694387</c:v>
              </c:pt>
              <c:pt idx="15">
                <c:v>-9.7682512718916623</c:v>
              </c:pt>
              <c:pt idx="16">
                <c:v>-8.9486875580027725</c:v>
              </c:pt>
              <c:pt idx="17">
                <c:v>-7.3762130764472174</c:v>
              </c:pt>
              <c:pt idx="18">
                <c:v>-5.8005462253361069</c:v>
              </c:pt>
              <c:pt idx="19">
                <c:v>-4.0686593482249966</c:v>
              </c:pt>
              <c:pt idx="20">
                <c:v>-4.6537177751138854</c:v>
              </c:pt>
              <c:pt idx="21">
                <c:v>-5.5855087030027732</c:v>
              </c:pt>
              <c:pt idx="22">
                <c:v>-6.7971621773361059</c:v>
              </c:pt>
              <c:pt idx="23">
                <c:v>-7.8761097920027723</c:v>
              </c:pt>
              <c:pt idx="24">
                <c:v>-7.7129960246694393</c:v>
              </c:pt>
              <c:pt idx="25">
                <c:v>-9.0360965393361052</c:v>
              </c:pt>
              <c:pt idx="26">
                <c:v>-9.1382232443361051</c:v>
              </c:pt>
              <c:pt idx="27">
                <c:v>-8.4591942325583283</c:v>
              </c:pt>
              <c:pt idx="28">
                <c:v>-8.2051047772249941</c:v>
              </c:pt>
              <c:pt idx="29">
                <c:v>-8.6722423817805492</c:v>
              </c:pt>
              <c:pt idx="30">
                <c:v>-11.09783011566944</c:v>
              </c:pt>
              <c:pt idx="31">
                <c:v>-10.583423627447218</c:v>
              </c:pt>
              <c:pt idx="32">
                <c:v>-9.2023408126694388</c:v>
              </c:pt>
              <c:pt idx="33">
                <c:v>-6.4744037373361047</c:v>
              </c:pt>
              <c:pt idx="34">
                <c:v>-5.5565144171138821</c:v>
              </c:pt>
              <c:pt idx="35">
                <c:v>-5.6416014658916609</c:v>
              </c:pt>
              <c:pt idx="36">
                <c:v>-6.4785900241138838</c:v>
              </c:pt>
              <c:pt idx="37">
                <c:v>-6.9116730441138836</c:v>
              </c:pt>
              <c:pt idx="38">
                <c:v>-7.6208991525583274</c:v>
              </c:pt>
              <c:pt idx="39">
                <c:v>-8.4059445077805517</c:v>
              </c:pt>
              <c:pt idx="40">
                <c:v>-8.8316109745583287</c:v>
              </c:pt>
              <c:pt idx="41">
                <c:v>-7.7494711061138846</c:v>
              </c:pt>
              <c:pt idx="42">
                <c:v>-5.8295159483361063</c:v>
              </c:pt>
              <c:pt idx="43">
                <c:v>-4.6793668864472187</c:v>
              </c:pt>
              <c:pt idx="44">
                <c:v>-3.8038797767805517</c:v>
              </c:pt>
              <c:pt idx="45">
                <c:v>-4.3846658793361071</c:v>
              </c:pt>
              <c:pt idx="46">
                <c:v>-3.197130336891663</c:v>
              </c:pt>
              <c:pt idx="47">
                <c:v>-3.3461151205583288</c:v>
              </c:pt>
              <c:pt idx="48">
                <c:v>-2.1141280638916631</c:v>
              </c:pt>
              <c:pt idx="49">
                <c:v>-1.4149420887805519</c:v>
              </c:pt>
              <c:pt idx="50">
                <c:v>2.1534811083362415E-3</c:v>
              </c:pt>
              <c:pt idx="51">
                <c:v>0.33068236088611408</c:v>
              </c:pt>
              <c:pt idx="52">
                <c:v>0.134047178775003</c:v>
              </c:pt>
              <c:pt idx="53">
                <c:v>0.24860850421944747</c:v>
              </c:pt>
              <c:pt idx="54">
                <c:v>-0.48279827922499696</c:v>
              </c:pt>
              <c:pt idx="55">
                <c:v>-0.5179763010027747</c:v>
              </c:pt>
              <c:pt idx="56">
                <c:v>-0.22218483333610806</c:v>
              </c:pt>
              <c:pt idx="57">
                <c:v>0.3606688691083364</c:v>
              </c:pt>
              <c:pt idx="58">
                <c:v>1.1010234047750032</c:v>
              </c:pt>
              <c:pt idx="59">
                <c:v>1.1469049066638919</c:v>
              </c:pt>
              <c:pt idx="60">
                <c:v>1.500068446219448</c:v>
              </c:pt>
              <c:pt idx="61">
                <c:v>0.94316560355278145</c:v>
              </c:pt>
              <c:pt idx="62">
                <c:v>2.939750088611463E-2</c:v>
              </c:pt>
              <c:pt idx="63">
                <c:v>-1.3963777846694414</c:v>
              </c:pt>
              <c:pt idx="64">
                <c:v>-4.3544138503361074</c:v>
              </c:pt>
              <c:pt idx="65">
                <c:v>-6.6274990250027725</c:v>
              </c:pt>
              <c:pt idx="66">
                <c:v>-7.4399370984472171</c:v>
              </c:pt>
              <c:pt idx="67">
                <c:v>-5.8195302288916615</c:v>
              </c:pt>
              <c:pt idx="68">
                <c:v>-6.8404658846694391</c:v>
              </c:pt>
              <c:pt idx="69">
                <c:v>-11.869966063669439</c:v>
              </c:pt>
              <c:pt idx="70">
                <c:v>-18.774030910113883</c:v>
              </c:pt>
              <c:pt idx="71">
                <c:v>-25.377561381558326</c:v>
              </c:pt>
              <c:pt idx="72">
                <c:v>-29.246188984113889</c:v>
              </c:pt>
              <c:pt idx="73">
                <c:v>-32.619750405113884</c:v>
              </c:pt>
              <c:pt idx="74">
                <c:v>-31.630528683447221</c:v>
              </c:pt>
              <c:pt idx="75">
                <c:v>-32.383807182558321</c:v>
              </c:pt>
              <c:pt idx="76">
                <c:v>-30.466972190812957</c:v>
              </c:pt>
              <c:pt idx="77">
                <c:v>-30.196985852189812</c:v>
              </c:pt>
              <c:pt idx="78">
                <c:v>-26.906390087800002</c:v>
              </c:pt>
              <c:pt idx="79">
                <c:v>-23.933423151277779</c:v>
              </c:pt>
              <c:pt idx="80">
                <c:v>-19.697411540111112</c:v>
              </c:pt>
              <c:pt idx="81">
                <c:v>-16.875636097511109</c:v>
              </c:pt>
              <c:pt idx="82">
                <c:v>-15.254576060511111</c:v>
              </c:pt>
              <c:pt idx="83">
                <c:v>-15.840801002888888</c:v>
              </c:pt>
              <c:pt idx="84">
                <c:v>-15.573913382888888</c:v>
              </c:pt>
              <c:pt idx="85">
                <c:v>-15.396643266177776</c:v>
              </c:pt>
              <c:pt idx="86">
                <c:v>-14.432144136388887</c:v>
              </c:pt>
              <c:pt idx="87">
                <c:v>-13.571805985477775</c:v>
              </c:pt>
              <c:pt idx="88">
                <c:v>-13.566192763366665</c:v>
              </c:pt>
              <c:pt idx="89">
                <c:v>-13.926481734088888</c:v>
              </c:pt>
              <c:pt idx="90">
                <c:v>-13.384364537477778</c:v>
              </c:pt>
              <c:pt idx="91">
                <c:v>-11.800070204733332</c:v>
              </c:pt>
              <c:pt idx="92">
                <c:v>-9.2762202766222224</c:v>
              </c:pt>
              <c:pt idx="93">
                <c:v>-9.1711912349444447</c:v>
              </c:pt>
              <c:pt idx="94">
                <c:v>-9.0504250722333328</c:v>
              </c:pt>
              <c:pt idx="95">
                <c:v>-10.596133211888889</c:v>
              </c:pt>
              <c:pt idx="96">
                <c:v>-10.175166251377776</c:v>
              </c:pt>
              <c:pt idx="97">
                <c:v>-10.061004120666666</c:v>
              </c:pt>
              <c:pt idx="98">
                <c:v>-10.765206097888891</c:v>
              </c:pt>
              <c:pt idx="99">
                <c:v>-11.598905417933333</c:v>
              </c:pt>
              <c:pt idx="100">
                <c:v>-13.9592345512</c:v>
              </c:pt>
              <c:pt idx="101">
                <c:v>-15.280677611466666</c:v>
              </c:pt>
              <c:pt idx="102">
                <c:v>-14.537585515300002</c:v>
              </c:pt>
              <c:pt idx="103">
                <c:v>-14.981548573299998</c:v>
              </c:pt>
              <c:pt idx="104">
                <c:v>-16.257284971866667</c:v>
              </c:pt>
              <c:pt idx="105">
                <c:v>-18.601857422788886</c:v>
              </c:pt>
              <c:pt idx="106">
                <c:v>-19.561875937811109</c:v>
              </c:pt>
              <c:pt idx="107">
                <c:v>-20.274234064344444</c:v>
              </c:pt>
              <c:pt idx="108">
                <c:v>-21.838708009333335</c:v>
              </c:pt>
              <c:pt idx="109">
                <c:v>-22.486850604866671</c:v>
              </c:pt>
              <c:pt idx="110">
                <c:v>-21.528962660455559</c:v>
              </c:pt>
              <c:pt idx="111">
                <c:v>-20.7316342628</c:v>
              </c:pt>
              <c:pt idx="112">
                <c:v>-21.001516773411112</c:v>
              </c:pt>
              <c:pt idx="113">
                <c:v>-20.728286512066667</c:v>
              </c:pt>
              <c:pt idx="114">
                <c:v>-20.851507190166668</c:v>
              </c:pt>
              <c:pt idx="115">
                <c:v>-18.637929400133334</c:v>
              </c:pt>
              <c:pt idx="116">
                <c:v>-18.483517478500001</c:v>
              </c:pt>
              <c:pt idx="117">
                <c:v>-18.795297634833336</c:v>
              </c:pt>
              <c:pt idx="118">
                <c:v>-20.511251051333332</c:v>
              </c:pt>
              <c:pt idx="119">
                <c:v>-20.167953149277775</c:v>
              </c:pt>
              <c:pt idx="120">
                <c:v>-19.897406259133334</c:v>
              </c:pt>
              <c:pt idx="121">
                <c:v>-19.133061108522224</c:v>
              </c:pt>
              <c:pt idx="122">
                <c:v>-18.905194371222223</c:v>
              </c:pt>
              <c:pt idx="123">
                <c:v>-18.422478309244443</c:v>
              </c:pt>
              <c:pt idx="124">
                <c:v>-17.532672158766669</c:v>
              </c:pt>
              <c:pt idx="125">
                <c:v>-17.197476517844446</c:v>
              </c:pt>
              <c:pt idx="126">
                <c:v>-15.972323986911112</c:v>
              </c:pt>
              <c:pt idx="127">
                <c:v>-14.278563534255555</c:v>
              </c:pt>
              <c:pt idx="128">
                <c:v>-12.345262813822222</c:v>
              </c:pt>
              <c:pt idx="129">
                <c:v>-11.384236065044446</c:v>
              </c:pt>
              <c:pt idx="130">
                <c:v>-10.982991919522222</c:v>
              </c:pt>
              <c:pt idx="131">
                <c:v>-10.139477563011111</c:v>
              </c:pt>
              <c:pt idx="132">
                <c:v>-8.7402204300777768</c:v>
              </c:pt>
              <c:pt idx="133">
                <c:v>-8.5748585583555563</c:v>
              </c:pt>
              <c:pt idx="134">
                <c:v>-8.344582714244444</c:v>
              </c:pt>
              <c:pt idx="135">
                <c:v>-8.2254259660000013</c:v>
              </c:pt>
              <c:pt idx="136">
                <c:v>-7.9057847101000007</c:v>
              </c:pt>
              <c:pt idx="137">
                <c:v>-8.5940916678777786</c:v>
              </c:pt>
              <c:pt idx="138">
                <c:v>-8.3653943739666676</c:v>
              </c:pt>
              <c:pt idx="139">
                <c:v>-7.5309479000555557</c:v>
              </c:pt>
              <c:pt idx="140">
                <c:v>-6.3552881088333342</c:v>
              </c:pt>
              <c:pt idx="141">
                <c:v>-6.2169375598777776</c:v>
              </c:pt>
              <c:pt idx="142">
                <c:v>-6.1884713488444438</c:v>
              </c:pt>
              <c:pt idx="143">
                <c:v>-6.0886443688777767</c:v>
              </c:pt>
              <c:pt idx="144">
                <c:v>-6.0658780627222226</c:v>
              </c:pt>
              <c:pt idx="145">
                <c:v>-5.9766725690666673</c:v>
              </c:pt>
              <c:pt idx="146">
                <c:v>-5.4184596407444445</c:v>
              </c:pt>
              <c:pt idx="147">
                <c:v>-4.1140344493444445</c:v>
              </c:pt>
              <c:pt idx="148">
                <c:v>-3.5636337994111114</c:v>
              </c:pt>
              <c:pt idx="149">
                <c:v>-2.9370112307888885</c:v>
              </c:pt>
              <c:pt idx="150">
                <c:v>-3.002326103622222</c:v>
              </c:pt>
              <c:pt idx="151">
                <c:v>-2.4743624424444444</c:v>
              </c:pt>
              <c:pt idx="152">
                <c:v>-3.0829374997000003</c:v>
              </c:pt>
              <c:pt idx="153">
                <c:v>-3.4362863175444445</c:v>
              </c:pt>
              <c:pt idx="154">
                <c:v>-3.7683226944777779</c:v>
              </c:pt>
              <c:pt idx="155">
                <c:v>-3.2971273191888884</c:v>
              </c:pt>
            </c:numLit>
          </c:val>
          <c:smooth val="0"/>
        </c:ser>
        <c:ser>
          <c:idx val="2"/>
          <c:order val="2"/>
          <c:tx>
            <c:v>comercio</c:v>
          </c:tx>
          <c:spPr>
            <a:ln w="38100">
              <a:solidFill>
                <a:schemeClr val="accent2"/>
              </a:solidFill>
              <a:prstDash val="solid"/>
            </a:ln>
          </c:spPr>
          <c:marker>
            <c:symbol val="none"/>
          </c:marker>
          <c:dLbls>
            <c:dLbl>
              <c:idx val="21"/>
              <c:layout>
                <c:manualLayout>
                  <c:x val="0.44162856149005469"/>
                  <c:y val="2.6754720176107018E-4"/>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strLit>
          </c:cat>
          <c:val>
            <c:numLit>
              <c:formatCode>0.0</c:formatCode>
              <c:ptCount val="157"/>
              <c:pt idx="0">
                <c:v>-12.709710909576925</c:v>
              </c:pt>
              <c:pt idx="1">
                <c:v>-11.392829835551282</c:v>
              </c:pt>
              <c:pt idx="2">
                <c:v>-11.88549988041453</c:v>
              </c:pt>
              <c:pt idx="3">
                <c:v>-11.888373233722222</c:v>
              </c:pt>
              <c:pt idx="4">
                <c:v>-12.849020150500001</c:v>
              </c:pt>
              <c:pt idx="5">
                <c:v>-12.7641032365</c:v>
              </c:pt>
              <c:pt idx="6">
                <c:v>-12.291338007833334</c:v>
              </c:pt>
              <c:pt idx="7">
                <c:v>-9.9773457744999998</c:v>
              </c:pt>
              <c:pt idx="8">
                <c:v>-7.6018049077222223</c:v>
              </c:pt>
              <c:pt idx="9">
                <c:v>-5.7325443296111116</c:v>
              </c:pt>
              <c:pt idx="10">
                <c:v>-4.9272084150555555</c:v>
              </c:pt>
              <c:pt idx="11">
                <c:v>-4.3963947035000004</c:v>
              </c:pt>
              <c:pt idx="12">
                <c:v>-4.0817053818333333</c:v>
              </c:pt>
              <c:pt idx="13">
                <c:v>-5.4640986172777772</c:v>
              </c:pt>
              <c:pt idx="14">
                <c:v>-7.3538291929444446</c:v>
              </c:pt>
              <c:pt idx="15">
                <c:v>-8.0576334754999994</c:v>
              </c:pt>
              <c:pt idx="16">
                <c:v>-4.6799886484999993</c:v>
              </c:pt>
              <c:pt idx="17">
                <c:v>-2.4038333928333326</c:v>
              </c:pt>
              <c:pt idx="18">
                <c:v>-0.18811358594444416</c:v>
              </c:pt>
              <c:pt idx="19">
                <c:v>-1.6492854917222222</c:v>
              </c:pt>
              <c:pt idx="20">
                <c:v>-1.4493857512777779</c:v>
              </c:pt>
              <c:pt idx="21">
                <c:v>-2.9627853300555551</c:v>
              </c:pt>
              <c:pt idx="22">
                <c:v>-3.7320978769444437</c:v>
              </c:pt>
              <c:pt idx="23">
                <c:v>-4.2007626744999991</c:v>
              </c:pt>
              <c:pt idx="24">
                <c:v>-4.5076729127222217</c:v>
              </c:pt>
              <c:pt idx="25">
                <c:v>-4.9592063772777779</c:v>
              </c:pt>
              <c:pt idx="26">
                <c:v>-4.889678402166667</c:v>
              </c:pt>
              <c:pt idx="27">
                <c:v>-5.3763578331666659</c:v>
              </c:pt>
              <c:pt idx="28">
                <c:v>-4.8511470814999997</c:v>
              </c:pt>
              <c:pt idx="29">
                <c:v>-6.3273381623888882</c:v>
              </c:pt>
              <c:pt idx="30">
                <c:v>-7.6613013141666668</c:v>
              </c:pt>
              <c:pt idx="31">
                <c:v>-10.0684649755</c:v>
              </c:pt>
              <c:pt idx="32">
                <c:v>-10.738300280166667</c:v>
              </c:pt>
              <c:pt idx="33">
                <c:v>-11.441600472944444</c:v>
              </c:pt>
              <c:pt idx="34">
                <c:v>-11.184418408166666</c:v>
              </c:pt>
              <c:pt idx="35">
                <c:v>-8.7054747561666659</c:v>
              </c:pt>
              <c:pt idx="36">
                <c:v>-6.5281936591666669</c:v>
              </c:pt>
              <c:pt idx="37">
                <c:v>-4.9917634981666668</c:v>
              </c:pt>
              <c:pt idx="38">
                <c:v>-7.5472186063888884</c:v>
              </c:pt>
              <c:pt idx="39">
                <c:v>-7.4532610505000001</c:v>
              </c:pt>
              <c:pt idx="40">
                <c:v>-9.0491822686111103</c:v>
              </c:pt>
              <c:pt idx="41">
                <c:v>-7.2849084142777771</c:v>
              </c:pt>
              <c:pt idx="42">
                <c:v>-7.3827398018333339</c:v>
              </c:pt>
              <c:pt idx="43">
                <c:v>-6.8089967871666675</c:v>
              </c:pt>
              <c:pt idx="44">
                <c:v>-6.3053593008333335</c:v>
              </c:pt>
              <c:pt idx="45">
                <c:v>-4.3595429709444451</c:v>
              </c:pt>
              <c:pt idx="46">
                <c:v>-2.8518408017222221</c:v>
              </c:pt>
              <c:pt idx="47">
                <c:v>-2.916086643166667</c:v>
              </c:pt>
              <c:pt idx="48">
                <c:v>-4.1764523536111104</c:v>
              </c:pt>
              <c:pt idx="49">
                <c:v>-3.540697690833333</c:v>
              </c:pt>
              <c:pt idx="50">
                <c:v>-3.6136641079444445</c:v>
              </c:pt>
              <c:pt idx="51">
                <c:v>-3.4452608173888883</c:v>
              </c:pt>
              <c:pt idx="52">
                <c:v>-3.3407137820555555</c:v>
              </c:pt>
              <c:pt idx="53">
                <c:v>-2.607876495722222</c:v>
              </c:pt>
              <c:pt idx="54">
                <c:v>-2.9001589617222225</c:v>
              </c:pt>
              <c:pt idx="55">
                <c:v>-3.5234686550555558</c:v>
              </c:pt>
              <c:pt idx="56">
                <c:v>-4.2034729739444447</c:v>
              </c:pt>
              <c:pt idx="57">
                <c:v>-3.9526522965000002</c:v>
              </c:pt>
              <c:pt idx="58">
                <c:v>-3.4026349712777773</c:v>
              </c:pt>
              <c:pt idx="59">
                <c:v>-2.4376397900555555</c:v>
              </c:pt>
              <c:pt idx="60">
                <c:v>-1.9730087958333329</c:v>
              </c:pt>
              <c:pt idx="61">
                <c:v>-1.955659596833333</c:v>
              </c:pt>
              <c:pt idx="62">
                <c:v>-1.8838806411666666</c:v>
              </c:pt>
              <c:pt idx="63">
                <c:v>-2.832798529722222</c:v>
              </c:pt>
              <c:pt idx="64">
                <c:v>-4.1437410706111111</c:v>
              </c:pt>
              <c:pt idx="65">
                <c:v>-7.3993433980555556</c:v>
              </c:pt>
              <c:pt idx="66">
                <c:v>-9.8055331279444431</c:v>
              </c:pt>
              <c:pt idx="67">
                <c:v>-11.244443506611113</c:v>
              </c:pt>
              <c:pt idx="68">
                <c:v>-11.507061285500001</c:v>
              </c:pt>
              <c:pt idx="69">
                <c:v>-12.580439341722224</c:v>
              </c:pt>
              <c:pt idx="70">
                <c:v>-14.7078105365</c:v>
              </c:pt>
              <c:pt idx="71">
                <c:v>-17.294472525277779</c:v>
              </c:pt>
              <c:pt idx="72">
                <c:v>-17.935551128277776</c:v>
              </c:pt>
              <c:pt idx="73">
                <c:v>-19.804984789166667</c:v>
              </c:pt>
              <c:pt idx="74">
                <c:v>-20.288872620833331</c:v>
              </c:pt>
              <c:pt idx="75">
                <c:v>-21.38386413238889</c:v>
              </c:pt>
              <c:pt idx="76">
                <c:v>-19.957602655418516</c:v>
              </c:pt>
              <c:pt idx="77">
                <c:v>-17.753774715592595</c:v>
              </c:pt>
              <c:pt idx="78">
                <c:v>-14.869584275966666</c:v>
              </c:pt>
              <c:pt idx="79">
                <c:v>-12.45763275547778</c:v>
              </c:pt>
              <c:pt idx="80">
                <c:v>-9.8871804102555565</c:v>
              </c:pt>
              <c:pt idx="81">
                <c:v>-7.6324806140111114</c:v>
              </c:pt>
              <c:pt idx="82">
                <c:v>-6.355305912244444</c:v>
              </c:pt>
              <c:pt idx="83">
                <c:v>-5.7870527376111101</c:v>
              </c:pt>
              <c:pt idx="84">
                <c:v>-5.8017619955888877</c:v>
              </c:pt>
              <c:pt idx="85">
                <c:v>-4.453361293144444</c:v>
              </c:pt>
              <c:pt idx="86">
                <c:v>-4.0111711490888888</c:v>
              </c:pt>
              <c:pt idx="87">
                <c:v>-2.611784612877778</c:v>
              </c:pt>
              <c:pt idx="88">
                <c:v>-2.5404769423333335</c:v>
              </c:pt>
              <c:pt idx="89">
                <c:v>-2.4402397240222222</c:v>
              </c:pt>
              <c:pt idx="90">
                <c:v>-3.5354066058</c:v>
              </c:pt>
              <c:pt idx="91">
                <c:v>-4.2224477889000003</c:v>
              </c:pt>
              <c:pt idx="92">
                <c:v>-5.5831178777888892</c:v>
              </c:pt>
              <c:pt idx="93">
                <c:v>-6.7004089812999998</c:v>
              </c:pt>
              <c:pt idx="94">
                <c:v>-7.4057480951777768</c:v>
              </c:pt>
              <c:pt idx="95">
                <c:v>-7.7851454847777761</c:v>
              </c:pt>
              <c:pt idx="96">
                <c:v>-7.1086405186222228</c:v>
              </c:pt>
              <c:pt idx="97">
                <c:v>-7.4072242892888882</c:v>
              </c:pt>
              <c:pt idx="98">
                <c:v>-8.5826553531666665</c:v>
              </c:pt>
              <c:pt idx="99">
                <c:v>-12.004176418488889</c:v>
              </c:pt>
              <c:pt idx="100">
                <c:v>-14.962213043488887</c:v>
              </c:pt>
              <c:pt idx="101">
                <c:v>-16.626870398733335</c:v>
              </c:pt>
              <c:pt idx="102">
                <c:v>-18.133628263255556</c:v>
              </c:pt>
              <c:pt idx="103">
                <c:v>-18.552610551033336</c:v>
              </c:pt>
              <c:pt idx="104">
                <c:v>-19.295220582377777</c:v>
              </c:pt>
              <c:pt idx="105">
                <c:v>-19.036246772911113</c:v>
              </c:pt>
              <c:pt idx="106">
                <c:v>-20.775333582655559</c:v>
              </c:pt>
              <c:pt idx="107">
                <c:v>-21.944108096766669</c:v>
              </c:pt>
              <c:pt idx="108">
                <c:v>-22.280982959922223</c:v>
              </c:pt>
              <c:pt idx="109">
                <c:v>-21.222268281677774</c:v>
              </c:pt>
              <c:pt idx="110">
                <c:v>-20.401827269177776</c:v>
              </c:pt>
              <c:pt idx="111">
                <c:v>-19.64246466056667</c:v>
              </c:pt>
              <c:pt idx="112">
                <c:v>-20.289929520133331</c:v>
              </c:pt>
              <c:pt idx="113">
                <c:v>-20.0272202331</c:v>
              </c:pt>
              <c:pt idx="114">
                <c:v>-20.25768957621111</c:v>
              </c:pt>
              <c:pt idx="115">
                <c:v>-19.644478998166665</c:v>
              </c:pt>
              <c:pt idx="116">
                <c:v>-20.384487502155554</c:v>
              </c:pt>
              <c:pt idx="117">
                <c:v>-20.863814220999998</c:v>
              </c:pt>
              <c:pt idx="118">
                <c:v>-20.064028013977776</c:v>
              </c:pt>
              <c:pt idx="119">
                <c:v>-19.303635755488887</c:v>
              </c:pt>
              <c:pt idx="120">
                <c:v>-19.04884132016667</c:v>
              </c:pt>
              <c:pt idx="121">
                <c:v>-18.562015647222225</c:v>
              </c:pt>
              <c:pt idx="122">
                <c:v>-17.411020412688888</c:v>
              </c:pt>
              <c:pt idx="123">
                <c:v>-15.781748668422223</c:v>
              </c:pt>
              <c:pt idx="124">
                <c:v>-14.841139943377778</c:v>
              </c:pt>
              <c:pt idx="125">
                <c:v>-13.965408776355554</c:v>
              </c:pt>
              <c:pt idx="126">
                <c:v>-12.683701053822221</c:v>
              </c:pt>
              <c:pt idx="127">
                <c:v>-11.388839725511112</c:v>
              </c:pt>
              <c:pt idx="128">
                <c:v>-9.3753382070555542</c:v>
              </c:pt>
              <c:pt idx="129">
                <c:v>-7.5577590944555562</c:v>
              </c:pt>
              <c:pt idx="130">
                <c:v>-5.4417231176444441</c:v>
              </c:pt>
              <c:pt idx="131">
                <c:v>-3.5472701713000006</c:v>
              </c:pt>
              <c:pt idx="132">
                <c:v>-2.9898373206444444</c:v>
              </c:pt>
              <c:pt idx="133">
                <c:v>-1.9467196780222222</c:v>
              </c:pt>
              <c:pt idx="134">
                <c:v>-1.5743506211444442</c:v>
              </c:pt>
              <c:pt idx="135">
                <c:v>-0.65577993598888906</c:v>
              </c:pt>
              <c:pt idx="136">
                <c:v>-0.58238555551111115</c:v>
              </c:pt>
              <c:pt idx="137">
                <c:v>-0.74564610361111117</c:v>
              </c:pt>
              <c:pt idx="138">
                <c:v>-1.0275923654333334</c:v>
              </c:pt>
              <c:pt idx="139">
                <c:v>-1.4707215852222222</c:v>
              </c:pt>
              <c:pt idx="140">
                <c:v>-1.6241899990555557</c:v>
              </c:pt>
              <c:pt idx="141">
                <c:v>-1.0912729544333333</c:v>
              </c:pt>
              <c:pt idx="142">
                <c:v>-1.0186040040777777</c:v>
              </c:pt>
              <c:pt idx="143">
                <c:v>-1.2631682966777777</c:v>
              </c:pt>
              <c:pt idx="144">
                <c:v>-1.0563538540777777</c:v>
              </c:pt>
              <c:pt idx="145">
                <c:v>-0.9838155940222223</c:v>
              </c:pt>
              <c:pt idx="146">
                <c:v>-7.291415277777781E-2</c:v>
              </c:pt>
              <c:pt idx="147">
                <c:v>8.9551299655555527E-2</c:v>
              </c:pt>
              <c:pt idx="148">
                <c:v>1.0656592157444444</c:v>
              </c:pt>
              <c:pt idx="149">
                <c:v>1.3470275064222221</c:v>
              </c:pt>
              <c:pt idx="150">
                <c:v>1.8587301121888888</c:v>
              </c:pt>
              <c:pt idx="151">
                <c:v>1.1937303780777777</c:v>
              </c:pt>
              <c:pt idx="152">
                <c:v>0.56510138543333321</c:v>
              </c:pt>
              <c:pt idx="153">
                <c:v>0.20573672046666666</c:v>
              </c:pt>
              <c:pt idx="154">
                <c:v>-0.14816343268888899</c:v>
              </c:pt>
              <c:pt idx="155">
                <c:v>2.3094609444444802E-3</c:v>
              </c:pt>
            </c:numLit>
          </c:val>
          <c:smooth val="0"/>
        </c:ser>
        <c:ser>
          <c:idx val="3"/>
          <c:order val="3"/>
          <c:tx>
            <c:v>servicos</c:v>
          </c:tx>
          <c:spPr>
            <a:ln w="25400">
              <a:solidFill>
                <a:srgbClr val="333333"/>
              </a:solidFill>
              <a:prstDash val="solid"/>
            </a:ln>
          </c:spPr>
          <c:marker>
            <c:symbol val="none"/>
          </c:marker>
          <c:dLbls>
            <c:dLbl>
              <c:idx val="20"/>
              <c:layout>
                <c:manualLayout>
                  <c:x val="0.47757265281598837"/>
                  <c:y val="0.24599046086981277"/>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strLit>
          </c:cat>
          <c:val>
            <c:numLit>
              <c:formatCode>0.0</c:formatCode>
              <c:ptCount val="157"/>
              <c:pt idx="0">
                <c:v>-6.765327499444445</c:v>
              </c:pt>
              <c:pt idx="1">
                <c:v>-5.5694482526666667</c:v>
              </c:pt>
              <c:pt idx="2">
                <c:v>-9.746427869333333</c:v>
              </c:pt>
              <c:pt idx="3">
                <c:v>-13.140159291555555</c:v>
              </c:pt>
              <c:pt idx="4">
                <c:v>-17.018131421</c:v>
              </c:pt>
              <c:pt idx="5">
                <c:v>-15.867348203111112</c:v>
              </c:pt>
              <c:pt idx="6">
                <c:v>-15.018863139333334</c:v>
              </c:pt>
              <c:pt idx="7">
                <c:v>-11.333419457666666</c:v>
              </c:pt>
              <c:pt idx="8">
                <c:v>-13.376183631666668</c:v>
              </c:pt>
              <c:pt idx="9">
                <c:v>-10.905320106222222</c:v>
              </c:pt>
              <c:pt idx="10">
                <c:v>-10.252901704888888</c:v>
              </c:pt>
              <c:pt idx="11">
                <c:v>-6.1474395857777777</c:v>
              </c:pt>
              <c:pt idx="12">
                <c:v>-6.8452197144444442</c:v>
              </c:pt>
              <c:pt idx="13">
                <c:v>-6.4764836617777783</c:v>
              </c:pt>
              <c:pt idx="14">
                <c:v>-3.2783819272222225</c:v>
              </c:pt>
              <c:pt idx="15">
                <c:v>2.3869590188888892</c:v>
              </c:pt>
              <c:pt idx="16">
                <c:v>5.7958470448888884</c:v>
              </c:pt>
              <c:pt idx="17">
                <c:v>5.1443712838888898</c:v>
              </c:pt>
              <c:pt idx="18">
                <c:v>1.9422856506666666</c:v>
              </c:pt>
              <c:pt idx="19">
                <c:v>1.6447769104444445</c:v>
              </c:pt>
              <c:pt idx="20">
                <c:v>0.2061823294444447</c:v>
              </c:pt>
              <c:pt idx="21">
                <c:v>-1.233709583</c:v>
              </c:pt>
              <c:pt idx="22">
                <c:v>-2.3067284522222224</c:v>
              </c:pt>
              <c:pt idx="23">
                <c:v>-2.9863687005555555</c:v>
              </c:pt>
              <c:pt idx="24">
                <c:v>-3.6362603687777777</c:v>
              </c:pt>
              <c:pt idx="25">
                <c:v>-4.0809167992222219</c:v>
              </c:pt>
              <c:pt idx="26">
                <c:v>-4.6855927091111109</c:v>
              </c:pt>
              <c:pt idx="27">
                <c:v>-5.4036219922222228</c:v>
              </c:pt>
              <c:pt idx="28">
                <c:v>-6.6766875217777768</c:v>
              </c:pt>
              <c:pt idx="29">
                <c:v>-6.7239937405555557</c:v>
              </c:pt>
              <c:pt idx="30">
                <c:v>-7.3186523316666667</c:v>
              </c:pt>
              <c:pt idx="31">
                <c:v>-6.9616566827777779</c:v>
              </c:pt>
              <c:pt idx="32">
                <c:v>-6.7446984088888895</c:v>
              </c:pt>
              <c:pt idx="33">
                <c:v>-6.2105311887777788</c:v>
              </c:pt>
              <c:pt idx="34">
                <c:v>-8.2182475631111114</c:v>
              </c:pt>
              <c:pt idx="35">
                <c:v>-6.0421968667777781</c:v>
              </c:pt>
              <c:pt idx="36">
                <c:v>-5.8089796296666663</c:v>
              </c:pt>
              <c:pt idx="37">
                <c:v>-4.1784421097777775</c:v>
              </c:pt>
              <c:pt idx="38">
                <c:v>-6.1491488697777781</c:v>
              </c:pt>
              <c:pt idx="39">
                <c:v>-5.1158108262222219</c:v>
              </c:pt>
              <c:pt idx="40">
                <c:v>-4.7296665377777778</c:v>
              </c:pt>
              <c:pt idx="41">
                <c:v>2.1816636942222227</c:v>
              </c:pt>
              <c:pt idx="42">
                <c:v>3.5629751190000003</c:v>
              </c:pt>
              <c:pt idx="43">
                <c:v>1.9702537810000003</c:v>
              </c:pt>
              <c:pt idx="44">
                <c:v>-2.7963183978888888</c:v>
              </c:pt>
              <c:pt idx="45">
                <c:v>-1.4098320051111113</c:v>
              </c:pt>
              <c:pt idx="46">
                <c:v>0.95449848311111074</c:v>
              </c:pt>
              <c:pt idx="47">
                <c:v>1.2998219414444441</c:v>
              </c:pt>
              <c:pt idx="48">
                <c:v>-0.23834427499999997</c:v>
              </c:pt>
              <c:pt idx="49">
                <c:v>0.63772388488888876</c:v>
              </c:pt>
              <c:pt idx="50">
                <c:v>1.111577163222222</c:v>
              </c:pt>
              <c:pt idx="51">
                <c:v>3.4847993268888886</c:v>
              </c:pt>
              <c:pt idx="52">
                <c:v>3.9621877763333333</c:v>
              </c:pt>
              <c:pt idx="53">
                <c:v>4.0521365170000001</c:v>
              </c:pt>
              <c:pt idx="54">
                <c:v>2.6581137255555558</c:v>
              </c:pt>
              <c:pt idx="55">
                <c:v>2.8796678198888888</c:v>
              </c:pt>
              <c:pt idx="56">
                <c:v>3.6537661022222223</c:v>
              </c:pt>
              <c:pt idx="57">
                <c:v>3.8788081582222222</c:v>
              </c:pt>
              <c:pt idx="58">
                <c:v>5.2849660977777786</c:v>
              </c:pt>
              <c:pt idx="59">
                <c:v>5.1306251497777779</c:v>
              </c:pt>
              <c:pt idx="60">
                <c:v>6.2082744301111106</c:v>
              </c:pt>
              <c:pt idx="61">
                <c:v>4.9624618861111109</c:v>
              </c:pt>
              <c:pt idx="62">
                <c:v>5.1563068799999998</c:v>
              </c:pt>
              <c:pt idx="63">
                <c:v>6.1197717168888888</c:v>
              </c:pt>
              <c:pt idx="64">
                <c:v>5.9114538372222221</c:v>
              </c:pt>
              <c:pt idx="65">
                <c:v>4.1815772821111112</c:v>
              </c:pt>
              <c:pt idx="66">
                <c:v>0.48708321244444425</c:v>
              </c:pt>
              <c:pt idx="67">
                <c:v>-2.9476389912222225</c:v>
              </c:pt>
              <c:pt idx="68">
                <c:v>-5.7528433606666667</c:v>
              </c:pt>
              <c:pt idx="69">
                <c:v>-9.1175704492222209</c:v>
              </c:pt>
              <c:pt idx="70">
                <c:v>-10.359072847777776</c:v>
              </c:pt>
              <c:pt idx="71">
                <c:v>-10.230178281999999</c:v>
              </c:pt>
              <c:pt idx="72">
                <c:v>-12.808320458111112</c:v>
              </c:pt>
              <c:pt idx="73">
                <c:v>-18.330656485222224</c:v>
              </c:pt>
              <c:pt idx="74">
                <c:v>-23.608348205555558</c:v>
              </c:pt>
              <c:pt idx="75">
                <c:v>-25.263301217999999</c:v>
              </c:pt>
              <c:pt idx="76">
                <c:v>-24.323168650222225</c:v>
              </c:pt>
              <c:pt idx="77">
                <c:v>-23.017030939222224</c:v>
              </c:pt>
              <c:pt idx="78">
                <c:v>-20.039913992555558</c:v>
              </c:pt>
              <c:pt idx="79">
                <c:v>-15.190593454000002</c:v>
              </c:pt>
              <c:pt idx="80">
                <c:v>-12.488044535</c:v>
              </c:pt>
              <c:pt idx="81">
                <c:v>-10.337847328333334</c:v>
              </c:pt>
              <c:pt idx="82">
                <c:v>-10.309926619777778</c:v>
              </c:pt>
              <c:pt idx="83">
                <c:v>-9.2851455477777787</c:v>
              </c:pt>
              <c:pt idx="84">
                <c:v>-7.7904112547777773</c:v>
              </c:pt>
              <c:pt idx="85">
                <c:v>-7.804435734000001</c:v>
              </c:pt>
              <c:pt idx="86">
                <c:v>-6.7543219374444448</c:v>
              </c:pt>
              <c:pt idx="87">
                <c:v>-7.5298142053333343</c:v>
              </c:pt>
              <c:pt idx="88">
                <c:v>-7.2843244090000008</c:v>
              </c:pt>
              <c:pt idx="89">
                <c:v>-8.8461669974444437</c:v>
              </c:pt>
              <c:pt idx="90">
                <c:v>-8.8015961962222224</c:v>
              </c:pt>
              <c:pt idx="91">
                <c:v>-10.496337318555556</c:v>
              </c:pt>
              <c:pt idx="92">
                <c:v>-9.983673132111111</c:v>
              </c:pt>
              <c:pt idx="93">
                <c:v>-10.533473764777776</c:v>
              </c:pt>
              <c:pt idx="94">
                <c:v>-9.0641359515555546</c:v>
              </c:pt>
              <c:pt idx="95">
                <c:v>-9.5972127046666653</c:v>
              </c:pt>
              <c:pt idx="96">
                <c:v>-11.014250987999999</c:v>
              </c:pt>
              <c:pt idx="97">
                <c:v>-10.753030589666666</c:v>
              </c:pt>
              <c:pt idx="98">
                <c:v>-11.785366482666667</c:v>
              </c:pt>
              <c:pt idx="99">
                <c:v>-12.044929227111112</c:v>
              </c:pt>
              <c:pt idx="100">
                <c:v>-14.371939439</c:v>
              </c:pt>
              <c:pt idx="101">
                <c:v>-14.762229956666665</c:v>
              </c:pt>
              <c:pt idx="102">
                <c:v>-17.242362217333334</c:v>
              </c:pt>
              <c:pt idx="103">
                <c:v>-19.748752558888892</c:v>
              </c:pt>
              <c:pt idx="104">
                <c:v>-22.761152469222225</c:v>
              </c:pt>
              <c:pt idx="105">
                <c:v>-23.636496442333335</c:v>
              </c:pt>
              <c:pt idx="106">
                <c:v>-25.673675242222227</c:v>
              </c:pt>
              <c:pt idx="107">
                <c:v>-27.479318412666672</c:v>
              </c:pt>
              <c:pt idx="108">
                <c:v>-29.312784557666671</c:v>
              </c:pt>
              <c:pt idx="109">
                <c:v>-29.341928953444448</c:v>
              </c:pt>
              <c:pt idx="110">
                <c:v>-29.823461469333335</c:v>
              </c:pt>
              <c:pt idx="111">
                <c:v>-29.748345252777778</c:v>
              </c:pt>
              <c:pt idx="112">
                <c:v>-29.478856047666664</c:v>
              </c:pt>
              <c:pt idx="113">
                <c:v>-30.447389623333333</c:v>
              </c:pt>
              <c:pt idx="114">
                <c:v>-31.731557077111109</c:v>
              </c:pt>
              <c:pt idx="115">
                <c:v>-31.535696834333336</c:v>
              </c:pt>
              <c:pt idx="116">
                <c:v>-31.35463562033333</c:v>
              </c:pt>
              <c:pt idx="117">
                <c:v>-32.844777150222221</c:v>
              </c:pt>
              <c:pt idx="118">
                <c:v>-34.752636672666661</c:v>
              </c:pt>
              <c:pt idx="119">
                <c:v>-34.429322627111112</c:v>
              </c:pt>
              <c:pt idx="120">
                <c:v>-32.521487237000002</c:v>
              </c:pt>
              <c:pt idx="121">
                <c:v>-31.129694028111114</c:v>
              </c:pt>
              <c:pt idx="122">
                <c:v>-29.910408216222223</c:v>
              </c:pt>
              <c:pt idx="123">
                <c:v>-28.759235701888887</c:v>
              </c:pt>
              <c:pt idx="124">
                <c:v>-27.875633098555557</c:v>
              </c:pt>
              <c:pt idx="125">
                <c:v>-26.759174112888889</c:v>
              </c:pt>
              <c:pt idx="126">
                <c:v>-25.115279147333336</c:v>
              </c:pt>
              <c:pt idx="127">
                <c:v>-22.871873757888892</c:v>
              </c:pt>
              <c:pt idx="128">
                <c:v>-20.538097124222222</c:v>
              </c:pt>
              <c:pt idx="129">
                <c:v>-17.338884793333335</c:v>
              </c:pt>
              <c:pt idx="130">
                <c:v>-14.671891214</c:v>
              </c:pt>
              <c:pt idx="131">
                <c:v>-11.599031035333333</c:v>
              </c:pt>
              <c:pt idx="132">
                <c:v>-9.1454759914444441</c:v>
              </c:pt>
              <c:pt idx="133">
                <c:v>-7.2555288856666671</c:v>
              </c:pt>
              <c:pt idx="134">
                <c:v>-5.4364502177777778</c:v>
              </c:pt>
              <c:pt idx="135">
                <c:v>-5.0279992726666665</c:v>
              </c:pt>
              <c:pt idx="136">
                <c:v>-3.2668670608888895</c:v>
              </c:pt>
              <c:pt idx="137">
                <c:v>-1.9544332194444445</c:v>
              </c:pt>
              <c:pt idx="138">
                <c:v>0.13822316211111119</c:v>
              </c:pt>
              <c:pt idx="139">
                <c:v>0.58381647544444448</c:v>
              </c:pt>
              <c:pt idx="140">
                <c:v>-0.19796540422222222</c:v>
              </c:pt>
              <c:pt idx="141">
                <c:v>-0.18908094244444448</c:v>
              </c:pt>
              <c:pt idx="142">
                <c:v>-1.2175129465555556</c:v>
              </c:pt>
              <c:pt idx="143">
                <c:v>-1.0452711169999997</c:v>
              </c:pt>
              <c:pt idx="144">
                <c:v>-1.6247625463333331</c:v>
              </c:pt>
              <c:pt idx="145">
                <c:v>-1.6199754961111112</c:v>
              </c:pt>
              <c:pt idx="146">
                <c:v>-1.8756582420000001</c:v>
              </c:pt>
              <c:pt idx="147">
                <c:v>0.821640870444444</c:v>
              </c:pt>
              <c:pt idx="148">
                <c:v>2.1454053709999994</c:v>
              </c:pt>
              <c:pt idx="149">
                <c:v>3.4472214312222218</c:v>
              </c:pt>
              <c:pt idx="150">
                <c:v>2.4439170072222218</c:v>
              </c:pt>
              <c:pt idx="151">
                <c:v>2.7634479554444442</c:v>
              </c:pt>
              <c:pt idx="152">
                <c:v>2.9173242735555553</c:v>
              </c:pt>
              <c:pt idx="153">
                <c:v>2.0905727567777777</c:v>
              </c:pt>
              <c:pt idx="154">
                <c:v>0.53887639211111116</c:v>
              </c:pt>
              <c:pt idx="155">
                <c:v>-0.81054460177777765</c:v>
              </c:pt>
            </c:numLit>
          </c:val>
          <c:smooth val="0"/>
        </c:ser>
        <c:dLbls>
          <c:showLegendKey val="0"/>
          <c:showVal val="0"/>
          <c:showCatName val="0"/>
          <c:showSerName val="0"/>
          <c:showPercent val="0"/>
          <c:showBubbleSize val="0"/>
        </c:dLbls>
        <c:marker val="1"/>
        <c:smooth val="0"/>
        <c:axId val="494532864"/>
        <c:axId val="494588288"/>
      </c:lineChart>
      <c:catAx>
        <c:axId val="49453286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494588288"/>
        <c:crosses val="autoZero"/>
        <c:auto val="1"/>
        <c:lblAlgn val="ctr"/>
        <c:lblOffset val="100"/>
        <c:tickLblSkip val="6"/>
        <c:tickMarkSkip val="1"/>
        <c:noMultiLvlLbl val="0"/>
      </c:catAx>
      <c:valAx>
        <c:axId val="494588288"/>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494532864"/>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9129179849497681"/>
                  <c:y val="-0.16844521553450095"/>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strLit>
          </c:cat>
          <c:val>
            <c:numLit>
              <c:formatCode>0.000</c:formatCode>
              <c:ptCount val="157"/>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numLit>
          </c:val>
          <c:smooth val="0"/>
        </c:ser>
        <c:dLbls>
          <c:showLegendKey val="0"/>
          <c:showVal val="0"/>
          <c:showCatName val="0"/>
          <c:showSerName val="0"/>
          <c:showPercent val="0"/>
          <c:showBubbleSize val="0"/>
        </c:dLbls>
        <c:marker val="1"/>
        <c:smooth val="0"/>
        <c:axId val="33156096"/>
        <c:axId val="33301248"/>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6909833400734282"/>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strLit>
          </c:cat>
          <c:val>
            <c:numLit>
              <c:formatCode>0.0</c:formatCode>
              <c:ptCount val="157"/>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numLit>
          </c:val>
          <c:smooth val="0"/>
        </c:ser>
        <c:dLbls>
          <c:showLegendKey val="0"/>
          <c:showVal val="0"/>
          <c:showCatName val="0"/>
          <c:showSerName val="0"/>
          <c:showPercent val="0"/>
          <c:showBubbleSize val="0"/>
        </c:dLbls>
        <c:marker val="1"/>
        <c:smooth val="0"/>
        <c:axId val="33302784"/>
        <c:axId val="33308672"/>
      </c:lineChart>
      <c:catAx>
        <c:axId val="3315609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3301248"/>
        <c:crosses val="autoZero"/>
        <c:auto val="1"/>
        <c:lblAlgn val="ctr"/>
        <c:lblOffset val="100"/>
        <c:tickLblSkip val="1"/>
        <c:tickMarkSkip val="1"/>
        <c:noMultiLvlLbl val="0"/>
      </c:catAx>
      <c:valAx>
        <c:axId val="33301248"/>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3156096"/>
        <c:crosses val="autoZero"/>
        <c:crossBetween val="between"/>
        <c:majorUnit val="100"/>
        <c:minorUnit val="100"/>
      </c:valAx>
      <c:catAx>
        <c:axId val="33302784"/>
        <c:scaling>
          <c:orientation val="minMax"/>
        </c:scaling>
        <c:delete val="1"/>
        <c:axPos val="b"/>
        <c:numFmt formatCode="0.0" sourceLinked="1"/>
        <c:majorTickMark val="out"/>
        <c:minorTickMark val="none"/>
        <c:tickLblPos val="none"/>
        <c:crossAx val="33308672"/>
        <c:crosses val="autoZero"/>
        <c:auto val="1"/>
        <c:lblAlgn val="ctr"/>
        <c:lblOffset val="100"/>
        <c:noMultiLvlLbl val="0"/>
      </c:catAx>
      <c:valAx>
        <c:axId val="33308672"/>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33302784"/>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53378551085369652"/>
                  <c:y val="-6.8464134290905948E-2"/>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strLit>
          </c:cat>
          <c:val>
            <c:numLit>
              <c:formatCode>0.0</c:formatCode>
              <c:ptCount val="157"/>
              <c:pt idx="0">
                <c:v>-12</c:v>
              </c:pt>
              <c:pt idx="1">
                <c:v>-12</c:v>
              </c:pt>
              <c:pt idx="2">
                <c:v>-12.036239894658332</c:v>
              </c:pt>
              <c:pt idx="3">
                <c:v>-13.702906561324999</c:v>
              </c:pt>
              <c:pt idx="4">
                <c:v>-14.369573227991665</c:v>
              </c:pt>
              <c:pt idx="5">
                <c:v>-13.369573227991665</c:v>
              </c:pt>
              <c:pt idx="6">
                <c:v>-12.036239894658332</c:v>
              </c:pt>
              <c:pt idx="7">
                <c:v>-12.369573227991665</c:v>
              </c:pt>
              <c:pt idx="8">
                <c:v>-12.369573227991665</c:v>
              </c:pt>
              <c:pt idx="9">
                <c:v>-12.036239894658332</c:v>
              </c:pt>
              <c:pt idx="10">
                <c:v>-12.702906561324999</c:v>
              </c:pt>
              <c:pt idx="11">
                <c:v>-12.702906561324999</c:v>
              </c:pt>
              <c:pt idx="12">
                <c:v>-13.036239894658332</c:v>
              </c:pt>
              <c:pt idx="13">
                <c:v>-11.369573227991665</c:v>
              </c:pt>
              <c:pt idx="14">
                <c:v>-11.369573227991665</c:v>
              </c:pt>
              <c:pt idx="15">
                <c:v>-11.036239894658332</c:v>
              </c:pt>
              <c:pt idx="16">
                <c:v>-11.036239894658332</c:v>
              </c:pt>
              <c:pt idx="17">
                <c:v>-11.036239894658332</c:v>
              </c:pt>
              <c:pt idx="18">
                <c:v>-11.702906561324999</c:v>
              </c:pt>
              <c:pt idx="19">
                <c:v>-12.036239894658332</c:v>
              </c:pt>
              <c:pt idx="20">
                <c:v>-12.702906561324999</c:v>
              </c:pt>
              <c:pt idx="21">
                <c:v>-13.369573227991665</c:v>
              </c:pt>
              <c:pt idx="22">
                <c:v>-13.369573227991665</c:v>
              </c:pt>
              <c:pt idx="23">
                <c:v>-13.036239894658332</c:v>
              </c:pt>
              <c:pt idx="24">
                <c:v>-10.702906561324999</c:v>
              </c:pt>
              <c:pt idx="25">
                <c:v>-12.036239894658332</c:v>
              </c:pt>
              <c:pt idx="26">
                <c:v>-12.036239894658332</c:v>
              </c:pt>
              <c:pt idx="27">
                <c:v>-13.369573227991665</c:v>
              </c:pt>
              <c:pt idx="28">
                <c:v>-11.369573227991665</c:v>
              </c:pt>
              <c:pt idx="29">
                <c:v>-11.369573227991665</c:v>
              </c:pt>
              <c:pt idx="30">
                <c:v>-11.036239894658332</c:v>
              </c:pt>
              <c:pt idx="31">
                <c:v>-11.369573227991665</c:v>
              </c:pt>
              <c:pt idx="32">
                <c:v>-12.036239894658332</c:v>
              </c:pt>
              <c:pt idx="33">
                <c:v>-12.036239894658332</c:v>
              </c:pt>
              <c:pt idx="34">
                <c:v>-12.702906561324999</c:v>
              </c:pt>
              <c:pt idx="35">
                <c:v>-12.369573227991665</c:v>
              </c:pt>
              <c:pt idx="36">
                <c:v>-13.702906561324999</c:v>
              </c:pt>
              <c:pt idx="37">
                <c:v>-12.702906561324999</c:v>
              </c:pt>
              <c:pt idx="38">
                <c:v>-10.369573227991667</c:v>
              </c:pt>
              <c:pt idx="39">
                <c:v>-8.7029065613249994</c:v>
              </c:pt>
              <c:pt idx="40">
                <c:v>-8.0362398946583333</c:v>
              </c:pt>
              <c:pt idx="41">
                <c:v>-6.0362398946583333</c:v>
              </c:pt>
              <c:pt idx="42">
                <c:v>-3.7029065613249998</c:v>
              </c:pt>
              <c:pt idx="43">
                <c:v>-2.3695732279916668</c:v>
              </c:pt>
              <c:pt idx="44">
                <c:v>-3.7029065613249998</c:v>
              </c:pt>
              <c:pt idx="45">
                <c:v>-5.3695732279916664</c:v>
              </c:pt>
              <c:pt idx="46">
                <c:v>-5.3695732279916664</c:v>
              </c:pt>
              <c:pt idx="47">
                <c:v>-6.3695732279916664</c:v>
              </c:pt>
              <c:pt idx="48">
                <c:v>-5.3695732279916664</c:v>
              </c:pt>
              <c:pt idx="49">
                <c:v>-6.0362398946583333</c:v>
              </c:pt>
              <c:pt idx="50">
                <c:v>-4.7029065613250003</c:v>
              </c:pt>
              <c:pt idx="51">
                <c:v>-3.7029065613249998</c:v>
              </c:pt>
              <c:pt idx="52">
                <c:v>-3.0362398946583333</c:v>
              </c:pt>
              <c:pt idx="53">
                <c:v>-1.7029065613250001</c:v>
              </c:pt>
              <c:pt idx="54">
                <c:v>-2.0362398946583333</c:v>
              </c:pt>
              <c:pt idx="55">
                <c:v>-2.3695732279916668</c:v>
              </c:pt>
              <c:pt idx="56">
                <c:v>-2.7029065613249998</c:v>
              </c:pt>
              <c:pt idx="57">
                <c:v>-2.7029065613249998</c:v>
              </c:pt>
              <c:pt idx="58">
                <c:v>-3.3695732279916668</c:v>
              </c:pt>
              <c:pt idx="59">
                <c:v>-2.7029065613249998</c:v>
              </c:pt>
              <c:pt idx="60">
                <c:v>-3.0362398946583333</c:v>
              </c:pt>
              <c:pt idx="61">
                <c:v>-2.3695732279916668</c:v>
              </c:pt>
              <c:pt idx="62">
                <c:v>-3.7029065613249998</c:v>
              </c:pt>
              <c:pt idx="63">
                <c:v>-2.0362398946583333</c:v>
              </c:pt>
              <c:pt idx="64">
                <c:v>-1.7029065613250001</c:v>
              </c:pt>
              <c:pt idx="65">
                <c:v>-2.3695732279916668</c:v>
              </c:pt>
              <c:pt idx="66">
                <c:v>-5.0362398946583333</c:v>
              </c:pt>
              <c:pt idx="67">
                <c:v>-6.0362398946583333</c:v>
              </c:pt>
              <c:pt idx="68">
                <c:v>-7.7029065613250003</c:v>
              </c:pt>
              <c:pt idx="69">
                <c:v>-11.036239894658332</c:v>
              </c:pt>
              <c:pt idx="70">
                <c:v>-17.036239894658333</c:v>
              </c:pt>
              <c:pt idx="71">
                <c:v>-22.369573227991665</c:v>
              </c:pt>
              <c:pt idx="72">
                <c:v>-23.702906561324998</c:v>
              </c:pt>
              <c:pt idx="73">
                <c:v>-22.702906561324998</c:v>
              </c:pt>
              <c:pt idx="74">
                <c:v>-21.369573227991665</c:v>
              </c:pt>
              <c:pt idx="75">
                <c:v>-20.369573227991665</c:v>
              </c:pt>
              <c:pt idx="76">
                <c:v>-18.466506069238889</c:v>
              </c:pt>
              <c:pt idx="77">
                <c:v>-15.813354880019444</c:v>
              </c:pt>
              <c:pt idx="78">
                <c:v>-14.613226629533335</c:v>
              </c:pt>
              <c:pt idx="79">
                <c:v>-13.611710894066666</c:v>
              </c:pt>
              <c:pt idx="80">
                <c:v>-12.258621154166667</c:v>
              </c:pt>
              <c:pt idx="81">
                <c:v>-10.597043909699998</c:v>
              </c:pt>
              <c:pt idx="82">
                <c:v>-8.6671401817999989</c:v>
              </c:pt>
              <c:pt idx="83">
                <c:v>-8.5938224071666678</c:v>
              </c:pt>
              <c:pt idx="84">
                <c:v>-8.3064344963666681</c:v>
              </c:pt>
              <c:pt idx="85">
                <c:v>-8.323540548533332</c:v>
              </c:pt>
              <c:pt idx="86">
                <c:v>-6.3326816739000007</c:v>
              </c:pt>
              <c:pt idx="87">
                <c:v>-6.2949212097</c:v>
              </c:pt>
              <c:pt idx="88">
                <c:v>-6.2755273095333335</c:v>
              </c:pt>
              <c:pt idx="89">
                <c:v>-6.5103645946333337</c:v>
              </c:pt>
              <c:pt idx="90">
                <c:v>-5.1938232901000001</c:v>
              </c:pt>
              <c:pt idx="91">
                <c:v>-4.7873935623000001</c:v>
              </c:pt>
              <c:pt idx="92">
                <c:v>-4.009883397266667</c:v>
              </c:pt>
              <c:pt idx="93">
                <c:v>-5.0275974541333328</c:v>
              </c:pt>
              <c:pt idx="94">
                <c:v>-4.3700699850333331</c:v>
              </c:pt>
              <c:pt idx="95">
                <c:v>-5.5547231414666669</c:v>
              </c:pt>
              <c:pt idx="96">
                <c:v>-4.6521763955999997</c:v>
              </c:pt>
              <c:pt idx="97">
                <c:v>-5.2662678532666662</c:v>
              </c:pt>
              <c:pt idx="98">
                <c:v>-5.1724659387666669</c:v>
              </c:pt>
              <c:pt idx="99">
                <c:v>-4.4171584549666667</c:v>
              </c:pt>
              <c:pt idx="100">
                <c:v>-3.2837325110333335</c:v>
              </c:pt>
              <c:pt idx="101">
                <c:v>-3.0329619842666666</c:v>
              </c:pt>
              <c:pt idx="102">
                <c:v>-5.3356642926000006</c:v>
              </c:pt>
              <c:pt idx="103">
                <c:v>-7.0659976844666668</c:v>
              </c:pt>
              <c:pt idx="104">
                <c:v>-8.3537023571333346</c:v>
              </c:pt>
              <c:pt idx="105">
                <c:v>-9.0961019475000011</c:v>
              </c:pt>
              <c:pt idx="106">
                <c:v>-11.184360892333332</c:v>
              </c:pt>
              <c:pt idx="107">
                <c:v>-12.811830500766668</c:v>
              </c:pt>
              <c:pt idx="108">
                <c:v>-13.761503702166669</c:v>
              </c:pt>
              <c:pt idx="109">
                <c:v>-14.197459116766666</c:v>
              </c:pt>
              <c:pt idx="110">
                <c:v>-14.740062723366668</c:v>
              </c:pt>
              <c:pt idx="111">
                <c:v>-14.218077882833333</c:v>
              </c:pt>
              <c:pt idx="112">
                <c:v>-13.391668873699999</c:v>
              </c:pt>
              <c:pt idx="113">
                <c:v>-12.527311916833332</c:v>
              </c:pt>
              <c:pt idx="114">
                <c:v>-12.699042278233334</c:v>
              </c:pt>
              <c:pt idx="115">
                <c:v>-12.586290226333332</c:v>
              </c:pt>
              <c:pt idx="116">
                <c:v>-12.849435307366667</c:v>
              </c:pt>
              <c:pt idx="117">
                <c:v>-14.166917853500001</c:v>
              </c:pt>
              <c:pt idx="118">
                <c:v>-15.8100429558</c:v>
              </c:pt>
              <c:pt idx="119">
                <c:v>-17.051335558999998</c:v>
              </c:pt>
              <c:pt idx="120">
                <c:v>-15.903242980266667</c:v>
              </c:pt>
              <c:pt idx="121">
                <c:v>-14.437682153099999</c:v>
              </c:pt>
              <c:pt idx="122">
                <c:v>-12.704199960866667</c:v>
              </c:pt>
              <c:pt idx="123">
                <c:v>-11.733459325233333</c:v>
              </c:pt>
              <c:pt idx="124">
                <c:v>-11.179604994966667</c:v>
              </c:pt>
              <c:pt idx="125">
                <c:v>-10.0295557677</c:v>
              </c:pt>
              <c:pt idx="126">
                <c:v>-9.252299322299999</c:v>
              </c:pt>
              <c:pt idx="127">
                <c:v>-8.4027187184666658</c:v>
              </c:pt>
              <c:pt idx="128">
                <c:v>-8.3579106861333354</c:v>
              </c:pt>
              <c:pt idx="129">
                <c:v>-8.3693327617333342</c:v>
              </c:pt>
              <c:pt idx="130">
                <c:v>-7.7938516174666681</c:v>
              </c:pt>
              <c:pt idx="131">
                <c:v>-8.1068393294999996</c:v>
              </c:pt>
              <c:pt idx="132">
                <c:v>-5.6671867769333337</c:v>
              </c:pt>
              <c:pt idx="133">
                <c:v>-4.1809470567666667</c:v>
              </c:pt>
              <c:pt idx="134">
                <c:v>-1.5317881861</c:v>
              </c:pt>
              <c:pt idx="135">
                <c:v>-1.6093574276333333</c:v>
              </c:pt>
              <c:pt idx="136">
                <c:v>-1.8306645806666666</c:v>
              </c:pt>
              <c:pt idx="137">
                <c:v>-1.8645297942000001</c:v>
              </c:pt>
              <c:pt idx="138">
                <c:v>-2.3329421592333333</c:v>
              </c:pt>
              <c:pt idx="139">
                <c:v>-3.2721934504333334</c:v>
              </c:pt>
              <c:pt idx="140">
                <c:v>-3.9668875563666668</c:v>
              </c:pt>
              <c:pt idx="141">
                <c:v>-3.8104626655000007</c:v>
              </c:pt>
              <c:pt idx="142">
                <c:v>-4.0439786960333333</c:v>
              </c:pt>
              <c:pt idx="143">
                <c:v>-4.6048524011000005</c:v>
              </c:pt>
              <c:pt idx="144">
                <c:v>-4.6347728220999995</c:v>
              </c:pt>
              <c:pt idx="145">
                <c:v>-3.1395830072000002</c:v>
              </c:pt>
              <c:pt idx="146">
                <c:v>-2.4612953702666664</c:v>
              </c:pt>
              <c:pt idx="147">
                <c:v>-1.3620244593666666</c:v>
              </c:pt>
              <c:pt idx="148">
                <c:v>-0.3961634126666666</c:v>
              </c:pt>
              <c:pt idx="149">
                <c:v>1.1761648341666666</c:v>
              </c:pt>
              <c:pt idx="150">
                <c:v>1.3071949140333332</c:v>
              </c:pt>
              <c:pt idx="151">
                <c:v>0.85799807086666668</c:v>
              </c:pt>
              <c:pt idx="152">
                <c:v>0.6321702954666667</c:v>
              </c:pt>
              <c:pt idx="153">
                <c:v>-0.47377797106666669</c:v>
              </c:pt>
              <c:pt idx="154">
                <c:v>-1.0280134891333335</c:v>
              </c:pt>
              <c:pt idx="155">
                <c:v>-2.4082466908333333</c:v>
              </c:pt>
            </c:numLit>
          </c:val>
          <c:smooth val="0"/>
        </c:ser>
        <c:ser>
          <c:idx val="1"/>
          <c:order val="1"/>
          <c:tx>
            <c:v>construcao</c:v>
          </c:tx>
          <c:spPr>
            <a:ln w="25400">
              <a:solidFill>
                <a:schemeClr val="tx2"/>
              </a:solidFill>
              <a:prstDash val="solid"/>
            </a:ln>
          </c:spPr>
          <c:marker>
            <c:symbol val="none"/>
          </c:marker>
          <c:dLbls>
            <c:dLbl>
              <c:idx val="3"/>
              <c:layout>
                <c:manualLayout>
                  <c:x val="0.38161740420745277"/>
                  <c:y val="0.16450866718583254"/>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strLit>
          </c:cat>
          <c:val>
            <c:numLit>
              <c:formatCode>0.0</c:formatCode>
              <c:ptCount val="157"/>
              <c:pt idx="0">
                <c:v>-33.380326118999996</c:v>
              </c:pt>
              <c:pt idx="1">
                <c:v>-30.828788202333332</c:v>
              </c:pt>
              <c:pt idx="2">
                <c:v>-31.687982590000001</c:v>
              </c:pt>
              <c:pt idx="3">
                <c:v>-29.537881702666667</c:v>
              </c:pt>
              <c:pt idx="4">
                <c:v>-28.589081428</c:v>
              </c:pt>
              <c:pt idx="5">
                <c:v>-29.036766342333333</c:v>
              </c:pt>
              <c:pt idx="6">
                <c:v>-27.680956498666664</c:v>
              </c:pt>
              <c:pt idx="7">
                <c:v>-27.143519344333331</c:v>
              </c:pt>
              <c:pt idx="8">
                <c:v>-25.057958081999999</c:v>
              </c:pt>
              <c:pt idx="9">
                <c:v>-23.268632862</c:v>
              </c:pt>
              <c:pt idx="10">
                <c:v>-21.564617464333335</c:v>
              </c:pt>
              <c:pt idx="11">
                <c:v>-20.661193511666667</c:v>
              </c:pt>
              <c:pt idx="12">
                <c:v>-19.879115940999998</c:v>
              </c:pt>
              <c:pt idx="13">
                <c:v>-18.912915821999999</c:v>
              </c:pt>
              <c:pt idx="14">
                <c:v>-17.609474758000001</c:v>
              </c:pt>
              <c:pt idx="15">
                <c:v>-17.767971103333334</c:v>
              </c:pt>
              <c:pt idx="16">
                <c:v>-17.251360475999999</c:v>
              </c:pt>
              <c:pt idx="17">
                <c:v>-16.109838804000002</c:v>
              </c:pt>
              <c:pt idx="18">
                <c:v>-15.894115358666667</c:v>
              </c:pt>
              <c:pt idx="19">
                <c:v>-15.380801979333334</c:v>
              </c:pt>
              <c:pt idx="20">
                <c:v>-15.689568845333334</c:v>
              </c:pt>
              <c:pt idx="21">
                <c:v>-16.33033</c:v>
              </c:pt>
              <c:pt idx="22">
                <c:v>-16.947684944999999</c:v>
              </c:pt>
              <c:pt idx="23">
                <c:v>-16.359763556000001</c:v>
              </c:pt>
              <c:pt idx="24">
                <c:v>-14.320631635666667</c:v>
              </c:pt>
              <c:pt idx="25">
                <c:v>-14.696500420333331</c:v>
              </c:pt>
              <c:pt idx="26">
                <c:v>-15.223363000666666</c:v>
              </c:pt>
              <c:pt idx="27">
                <c:v>-14.795968504000001</c:v>
              </c:pt>
              <c:pt idx="28">
                <c:v>-14.510267087333332</c:v>
              </c:pt>
              <c:pt idx="29">
                <c:v>-14.626374501666666</c:v>
              </c:pt>
              <c:pt idx="30">
                <c:v>-14.073200423333333</c:v>
              </c:pt>
              <c:pt idx="31">
                <c:v>-14.199689655999999</c:v>
              </c:pt>
              <c:pt idx="32">
                <c:v>-15.200491410666666</c:v>
              </c:pt>
              <c:pt idx="33">
                <c:v>-15.650546851666666</c:v>
              </c:pt>
              <c:pt idx="34">
                <c:v>-17.479530215666667</c:v>
              </c:pt>
              <c:pt idx="35">
                <c:v>-17.798692193666668</c:v>
              </c:pt>
              <c:pt idx="36">
                <c:v>-20.427758915666669</c:v>
              </c:pt>
              <c:pt idx="37">
                <c:v>-18.022605168666669</c:v>
              </c:pt>
              <c:pt idx="38">
                <c:v>-18.93929052333333</c:v>
              </c:pt>
              <c:pt idx="39">
                <c:v>-19.149899828666666</c:v>
              </c:pt>
              <c:pt idx="40">
                <c:v>-22.159741997666668</c:v>
              </c:pt>
              <c:pt idx="41">
                <c:v>-22.022123235333328</c:v>
              </c:pt>
              <c:pt idx="42">
                <c:v>-22.002160456333332</c:v>
              </c:pt>
              <c:pt idx="43">
                <c:v>-21.686118462666666</c:v>
              </c:pt>
              <c:pt idx="44">
                <c:v>-21.283576335999999</c:v>
              </c:pt>
              <c:pt idx="45">
                <c:v>-21.312253707</c:v>
              </c:pt>
              <c:pt idx="46">
                <c:v>-19.080392538666668</c:v>
              </c:pt>
              <c:pt idx="47">
                <c:v>-18.010653029666667</c:v>
              </c:pt>
              <c:pt idx="48">
                <c:v>-15.131277554000002</c:v>
              </c:pt>
              <c:pt idx="49">
                <c:v>-14.605930081000002</c:v>
              </c:pt>
              <c:pt idx="50">
                <c:v>-12.505221823666668</c:v>
              </c:pt>
              <c:pt idx="51">
                <c:v>-12.464157935666668</c:v>
              </c:pt>
              <c:pt idx="52">
                <c:v>-11.824670950333333</c:v>
              </c:pt>
              <c:pt idx="53">
                <c:v>-13.836601026666665</c:v>
              </c:pt>
              <c:pt idx="54">
                <c:v>-14.036610784999999</c:v>
              </c:pt>
              <c:pt idx="55">
                <c:v>-12.759913284333331</c:v>
              </c:pt>
              <c:pt idx="56">
                <c:v>-11.096080791333334</c:v>
              </c:pt>
              <c:pt idx="57">
                <c:v>-10.196145526</c:v>
              </c:pt>
              <c:pt idx="58">
                <c:v>-13.782415307666668</c:v>
              </c:pt>
              <c:pt idx="59">
                <c:v>-13.232298249666668</c:v>
              </c:pt>
              <c:pt idx="60">
                <c:v>-12.297602426333333</c:v>
              </c:pt>
              <c:pt idx="61">
                <c:v>-8.1815547613333326</c:v>
              </c:pt>
              <c:pt idx="62">
                <c:v>-7.6589919723333333</c:v>
              </c:pt>
              <c:pt idx="63">
                <c:v>-7.9141774940000005</c:v>
              </c:pt>
              <c:pt idx="64">
                <c:v>-9.1530842913333341</c:v>
              </c:pt>
              <c:pt idx="65">
                <c:v>-9.9405279593333322</c:v>
              </c:pt>
              <c:pt idx="66">
                <c:v>-11.221272343333334</c:v>
              </c:pt>
              <c:pt idx="67">
                <c:v>-12.502620764666668</c:v>
              </c:pt>
              <c:pt idx="68">
                <c:v>-13.572992147000001</c:v>
              </c:pt>
              <c:pt idx="69">
                <c:v>-14.060808681333334</c:v>
              </c:pt>
              <c:pt idx="70">
                <c:v>-15.418061291333332</c:v>
              </c:pt>
              <c:pt idx="71">
                <c:v>-17.522425481333332</c:v>
              </c:pt>
              <c:pt idx="72">
                <c:v>-20.826060205666668</c:v>
              </c:pt>
              <c:pt idx="73">
                <c:v>-21.853678499000001</c:v>
              </c:pt>
              <c:pt idx="74">
                <c:v>-23.175550113333333</c:v>
              </c:pt>
              <c:pt idx="75">
                <c:v>-24.665706809</c:v>
              </c:pt>
              <c:pt idx="76">
                <c:v>-22.580827781666667</c:v>
              </c:pt>
              <c:pt idx="77">
                <c:v>-19.964354041333333</c:v>
              </c:pt>
              <c:pt idx="78">
                <c:v>-17.608547078000001</c:v>
              </c:pt>
              <c:pt idx="79">
                <c:v>-17.830223113000002</c:v>
              </c:pt>
              <c:pt idx="80">
                <c:v>-18.479533036999999</c:v>
              </c:pt>
              <c:pt idx="81">
                <c:v>-17.857377462666665</c:v>
              </c:pt>
              <c:pt idx="82">
                <c:v>-19.069209026333333</c:v>
              </c:pt>
              <c:pt idx="83">
                <c:v>-19.977348234999997</c:v>
              </c:pt>
              <c:pt idx="84">
                <c:v>-21.517668948666664</c:v>
              </c:pt>
              <c:pt idx="85">
                <c:v>-22.949013841666666</c:v>
              </c:pt>
              <c:pt idx="86">
                <c:v>-23.156912384666668</c:v>
              </c:pt>
              <c:pt idx="87">
                <c:v>-21.200552481333332</c:v>
              </c:pt>
              <c:pt idx="88">
                <c:v>-20.453835876666666</c:v>
              </c:pt>
              <c:pt idx="89">
                <c:v>-21.831829834000001</c:v>
              </c:pt>
              <c:pt idx="90">
                <c:v>-23.069049115666669</c:v>
              </c:pt>
              <c:pt idx="91">
                <c:v>-26.204470922999999</c:v>
              </c:pt>
              <c:pt idx="92">
                <c:v>-26.230730201333333</c:v>
              </c:pt>
              <c:pt idx="93">
                <c:v>-29.714271101333335</c:v>
              </c:pt>
              <c:pt idx="94">
                <c:v>-28.805181722</c:v>
              </c:pt>
              <c:pt idx="95">
                <c:v>-30.269354360666664</c:v>
              </c:pt>
              <c:pt idx="96">
                <c:v>-29.608704222333333</c:v>
              </c:pt>
              <c:pt idx="97">
                <c:v>-31.738178011333332</c:v>
              </c:pt>
              <c:pt idx="98">
                <c:v>-33.842596178999997</c:v>
              </c:pt>
              <c:pt idx="99">
                <c:v>-37.998096903333334</c:v>
              </c:pt>
              <c:pt idx="100">
                <c:v>-40.02452581166667</c:v>
              </c:pt>
              <c:pt idx="101">
                <c:v>-42.232192311333336</c:v>
              </c:pt>
              <c:pt idx="102">
                <c:v>-42.770391705666668</c:v>
              </c:pt>
              <c:pt idx="103">
                <c:v>-45.487287995666662</c:v>
              </c:pt>
              <c:pt idx="104">
                <c:v>-48.03712019733333</c:v>
              </c:pt>
              <c:pt idx="105">
                <c:v>-49.624905360666673</c:v>
              </c:pt>
              <c:pt idx="106">
                <c:v>-51.647412605</c:v>
              </c:pt>
              <c:pt idx="107">
                <c:v>-52.422321257</c:v>
              </c:pt>
              <c:pt idx="108">
                <c:v>-55.333497848666667</c:v>
              </c:pt>
              <c:pt idx="109">
                <c:v>-56.279841850000004</c:v>
              </c:pt>
              <c:pt idx="110">
                <c:v>-57.303797288666665</c:v>
              </c:pt>
              <c:pt idx="111">
                <c:v>-57.039650114666664</c:v>
              </c:pt>
              <c:pt idx="112">
                <c:v>-57.705849025333329</c:v>
              </c:pt>
              <c:pt idx="113">
                <c:v>-58.00441811566666</c:v>
              </c:pt>
              <c:pt idx="114">
                <c:v>-58.360413327000003</c:v>
              </c:pt>
              <c:pt idx="115">
                <c:v>-56.788723677333337</c:v>
              </c:pt>
              <c:pt idx="116">
                <c:v>-57.434723501999997</c:v>
              </c:pt>
              <c:pt idx="117">
                <c:v>-57.829203720000002</c:v>
              </c:pt>
              <c:pt idx="118">
                <c:v>-58.35185773366667</c:v>
              </c:pt>
              <c:pt idx="119">
                <c:v>-55.569468633999996</c:v>
              </c:pt>
              <c:pt idx="120">
                <c:v>-53.93188924133333</c:v>
              </c:pt>
              <c:pt idx="121">
                <c:v>-52.013201985666662</c:v>
              </c:pt>
              <c:pt idx="122">
                <c:v>-51.666634027000008</c:v>
              </c:pt>
              <c:pt idx="123">
                <c:v>-49.206081688666671</c:v>
              </c:pt>
              <c:pt idx="124">
                <c:v>-47.51745562233333</c:v>
              </c:pt>
              <c:pt idx="125">
                <c:v>-45.782063517000005</c:v>
              </c:pt>
              <c:pt idx="126">
                <c:v>-45.79254620166666</c:v>
              </c:pt>
              <c:pt idx="127">
                <c:v>-42.899791403333332</c:v>
              </c:pt>
              <c:pt idx="128">
                <c:v>-39.036488937000001</c:v>
              </c:pt>
              <c:pt idx="129">
                <c:v>-33.895415670333335</c:v>
              </c:pt>
              <c:pt idx="130">
                <c:v>-31.221273762666666</c:v>
              </c:pt>
              <c:pt idx="131">
                <c:v>-29.877249644000003</c:v>
              </c:pt>
              <c:pt idx="132">
                <c:v>-28.222709986666668</c:v>
              </c:pt>
              <c:pt idx="133">
                <c:v>-28.004304721666671</c:v>
              </c:pt>
              <c:pt idx="134">
                <c:v>-27.687605051666669</c:v>
              </c:pt>
              <c:pt idx="135">
                <c:v>-29.311773345666666</c:v>
              </c:pt>
              <c:pt idx="136">
                <c:v>-28.702450988333336</c:v>
              </c:pt>
              <c:pt idx="137">
                <c:v>-26.852693577333337</c:v>
              </c:pt>
              <c:pt idx="138">
                <c:v>-24.799430853666667</c:v>
              </c:pt>
              <c:pt idx="139">
                <c:v>-24.702211756000001</c:v>
              </c:pt>
              <c:pt idx="140">
                <c:v>-25.480173769666667</c:v>
              </c:pt>
              <c:pt idx="141">
                <c:v>-24.808137006999999</c:v>
              </c:pt>
              <c:pt idx="142">
                <c:v>-24.326347143666666</c:v>
              </c:pt>
              <c:pt idx="143">
                <c:v>-24.386944105333331</c:v>
              </c:pt>
              <c:pt idx="144">
                <c:v>-23.101564364000001</c:v>
              </c:pt>
              <c:pt idx="145">
                <c:v>-22.131386310333337</c:v>
              </c:pt>
              <c:pt idx="146">
                <c:v>-21.579257451999997</c:v>
              </c:pt>
              <c:pt idx="147">
                <c:v>-23.340446822333334</c:v>
              </c:pt>
              <c:pt idx="148">
                <c:v>-23.649230938333332</c:v>
              </c:pt>
              <c:pt idx="149">
                <c:v>-24.162258804333334</c:v>
              </c:pt>
              <c:pt idx="150">
                <c:v>-24.728282608333334</c:v>
              </c:pt>
              <c:pt idx="151">
                <c:v>-23.707680151400002</c:v>
              </c:pt>
              <c:pt idx="152">
                <c:v>-23.100648826899999</c:v>
              </c:pt>
              <c:pt idx="153">
                <c:v>-22.374049089233335</c:v>
              </c:pt>
              <c:pt idx="154">
                <c:v>-24.870499454066664</c:v>
              </c:pt>
              <c:pt idx="155">
                <c:v>-26.138791018733333</c:v>
              </c:pt>
            </c:numLit>
          </c:val>
          <c:smooth val="0"/>
        </c:ser>
        <c:ser>
          <c:idx val="2"/>
          <c:order val="2"/>
          <c:tx>
            <c:v>comercio</c:v>
          </c:tx>
          <c:spPr>
            <a:ln w="38100">
              <a:solidFill>
                <a:schemeClr val="accent2"/>
              </a:solidFill>
              <a:prstDash val="solid"/>
            </a:ln>
          </c:spPr>
          <c:marker>
            <c:symbol val="none"/>
          </c:marker>
          <c:dLbls>
            <c:dLbl>
              <c:idx val="21"/>
              <c:layout>
                <c:manualLayout>
                  <c:x val="0.4301870776791199"/>
                  <c:y val="0.236946150961899"/>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strLit>
          </c:cat>
          <c:val>
            <c:numLit>
              <c:formatCode>0.0</c:formatCode>
              <c:ptCount val="157"/>
              <c:pt idx="0">
                <c:v>-10.705003779465386</c:v>
              </c:pt>
              <c:pt idx="1">
                <c:v>-10.310131984593591</c:v>
              </c:pt>
              <c:pt idx="2">
                <c:v>-10.748593523055128</c:v>
              </c:pt>
              <c:pt idx="3">
                <c:v>-11.887055061516667</c:v>
              </c:pt>
              <c:pt idx="4">
                <c:v>-15.353721728183332</c:v>
              </c:pt>
              <c:pt idx="5">
                <c:v>-17.12038839485</c:v>
              </c:pt>
              <c:pt idx="6">
                <c:v>-18.420388394849997</c:v>
              </c:pt>
              <c:pt idx="7">
                <c:v>-16.753721728183333</c:v>
              </c:pt>
              <c:pt idx="8">
                <c:v>-14.72038839485</c:v>
              </c:pt>
              <c:pt idx="9">
                <c:v>-12.387055061516667</c:v>
              </c:pt>
              <c:pt idx="10">
                <c:v>-10.487055061516669</c:v>
              </c:pt>
              <c:pt idx="11">
                <c:v>-10.987055061516669</c:v>
              </c:pt>
              <c:pt idx="12">
                <c:v>-10.753721728183335</c:v>
              </c:pt>
              <c:pt idx="13">
                <c:v>-10.62038839485</c:v>
              </c:pt>
              <c:pt idx="14">
                <c:v>-9.3537217281833325</c:v>
              </c:pt>
              <c:pt idx="15">
                <c:v>-8.3537217281833342</c:v>
              </c:pt>
              <c:pt idx="16">
                <c:v>-8.4870550615166689</c:v>
              </c:pt>
              <c:pt idx="17">
                <c:v>-8.9537217281833339</c:v>
              </c:pt>
              <c:pt idx="18">
                <c:v>-8.2537217281833346</c:v>
              </c:pt>
              <c:pt idx="19">
                <c:v>-7.7203883948500005</c:v>
              </c:pt>
              <c:pt idx="20">
                <c:v>-7.12038839485</c:v>
              </c:pt>
              <c:pt idx="21">
                <c:v>-8.0870550615166668</c:v>
              </c:pt>
              <c:pt idx="22">
                <c:v>-8.5203883948500003</c:v>
              </c:pt>
              <c:pt idx="23">
                <c:v>-7.953721728183333</c:v>
              </c:pt>
              <c:pt idx="24">
                <c:v>-6.2870550615166669</c:v>
              </c:pt>
              <c:pt idx="25">
                <c:v>-6.1870550615166664</c:v>
              </c:pt>
              <c:pt idx="26">
                <c:v>-6.6870550615166664</c:v>
              </c:pt>
              <c:pt idx="27">
                <c:v>-8.0870550615166668</c:v>
              </c:pt>
              <c:pt idx="28">
                <c:v>-9.2870550615166678</c:v>
              </c:pt>
              <c:pt idx="29">
                <c:v>-10.820388394849999</c:v>
              </c:pt>
              <c:pt idx="30">
                <c:v>-11.420388394850001</c:v>
              </c:pt>
              <c:pt idx="31">
                <c:v>-11.453721728183334</c:v>
              </c:pt>
              <c:pt idx="32">
                <c:v>-11.787055061516666</c:v>
              </c:pt>
              <c:pt idx="33">
                <c:v>-13.487055061516669</c:v>
              </c:pt>
              <c:pt idx="34">
                <c:v>-14.120388394850002</c:v>
              </c:pt>
              <c:pt idx="35">
                <c:v>-15.187055061516668</c:v>
              </c:pt>
              <c:pt idx="36">
                <c:v>-14.420388394850001</c:v>
              </c:pt>
              <c:pt idx="37">
                <c:v>-13.553721728183334</c:v>
              </c:pt>
              <c:pt idx="38">
                <c:v>-11.653721728183333</c:v>
              </c:pt>
              <c:pt idx="39">
                <c:v>-10.820388394849999</c:v>
              </c:pt>
              <c:pt idx="40">
                <c:v>-10.787055061516668</c:v>
              </c:pt>
              <c:pt idx="41">
                <c:v>-8.8870550615166675</c:v>
              </c:pt>
              <c:pt idx="42">
                <c:v>-6.1203883948500009</c:v>
              </c:pt>
              <c:pt idx="43">
                <c:v>-3.7537217281833342</c:v>
              </c:pt>
              <c:pt idx="44">
                <c:v>-4.4537217281833339</c:v>
              </c:pt>
              <c:pt idx="45">
                <c:v>-3.8537217281833338</c:v>
              </c:pt>
              <c:pt idx="46">
                <c:v>-4.1537217281833341</c:v>
              </c:pt>
              <c:pt idx="47">
                <c:v>-4.0537217281833335</c:v>
              </c:pt>
              <c:pt idx="48">
                <c:v>-5.4203883948500007</c:v>
              </c:pt>
              <c:pt idx="49">
                <c:v>-4.7870550615166669</c:v>
              </c:pt>
              <c:pt idx="50">
                <c:v>-2.887055061516667</c:v>
              </c:pt>
              <c:pt idx="51">
                <c:v>-1.6870550615166671</c:v>
              </c:pt>
              <c:pt idx="52">
                <c:v>-0.98705506151666711</c:v>
              </c:pt>
              <c:pt idx="53">
                <c:v>-1.7870550615166669</c:v>
              </c:pt>
              <c:pt idx="54">
                <c:v>-3.887055061516667</c:v>
              </c:pt>
              <c:pt idx="55">
                <c:v>-4.5537217281833335</c:v>
              </c:pt>
              <c:pt idx="56">
                <c:v>-4.7537217281833337</c:v>
              </c:pt>
              <c:pt idx="57">
                <c:v>-2.6870550615166668</c:v>
              </c:pt>
              <c:pt idx="58">
                <c:v>-2.3537217281833338</c:v>
              </c:pt>
              <c:pt idx="59">
                <c:v>-3.62038839485</c:v>
              </c:pt>
              <c:pt idx="60">
                <c:v>-4.5537217281833335</c:v>
              </c:pt>
              <c:pt idx="61">
                <c:v>-5.2203883948500005</c:v>
              </c:pt>
              <c:pt idx="62">
                <c:v>-3.8203883948500006</c:v>
              </c:pt>
              <c:pt idx="63">
                <c:v>-3.9537217281833335</c:v>
              </c:pt>
              <c:pt idx="64">
                <c:v>-2.6537217281833336</c:v>
              </c:pt>
              <c:pt idx="65">
                <c:v>-3.2537217281833342</c:v>
              </c:pt>
              <c:pt idx="66">
                <c:v>-4.1870550615166673</c:v>
              </c:pt>
              <c:pt idx="67">
                <c:v>-6.2537217281833337</c:v>
              </c:pt>
              <c:pt idx="68">
                <c:v>-7.0537217281833335</c:v>
              </c:pt>
              <c:pt idx="69">
                <c:v>-7.1870550615166664</c:v>
              </c:pt>
              <c:pt idx="70">
                <c:v>-8.5870550615166668</c:v>
              </c:pt>
              <c:pt idx="71">
                <c:v>-12.287055061516668</c:v>
              </c:pt>
              <c:pt idx="72">
                <c:v>-15.72038839485</c:v>
              </c:pt>
              <c:pt idx="73">
                <c:v>-18.253721728183333</c:v>
              </c:pt>
              <c:pt idx="74">
                <c:v>-17.787055061516664</c:v>
              </c:pt>
              <c:pt idx="75">
                <c:v>-16.187055061516663</c:v>
              </c:pt>
              <c:pt idx="76">
                <c:v>-14.60540170571111</c:v>
              </c:pt>
              <c:pt idx="77">
                <c:v>-12.731315579672222</c:v>
              </c:pt>
              <c:pt idx="78">
                <c:v>-12.050199364766668</c:v>
              </c:pt>
              <c:pt idx="79">
                <c:v>-11.391627029966665</c:v>
              </c:pt>
              <c:pt idx="80">
                <c:v>-10.059111116166667</c:v>
              </c:pt>
              <c:pt idx="81">
                <c:v>-8.9660504117000013</c:v>
              </c:pt>
              <c:pt idx="82">
                <c:v>-8.9450386707666656</c:v>
              </c:pt>
              <c:pt idx="83">
                <c:v>-10.095267186033334</c:v>
              </c:pt>
              <c:pt idx="84">
                <c:v>-12.518904015266665</c:v>
              </c:pt>
              <c:pt idx="85">
                <c:v>-12.155479102266668</c:v>
              </c:pt>
              <c:pt idx="86">
                <c:v>-11.071014587933334</c:v>
              </c:pt>
              <c:pt idx="87">
                <c:v>-9.7130664543333349</c:v>
              </c:pt>
              <c:pt idx="88">
                <c:v>-10.615345004666667</c:v>
              </c:pt>
              <c:pt idx="89">
                <c:v>-10.9365964931</c:v>
              </c:pt>
              <c:pt idx="90">
                <c:v>-11.416954970533332</c:v>
              </c:pt>
              <c:pt idx="91">
                <c:v>-10.936925388933332</c:v>
              </c:pt>
              <c:pt idx="92">
                <c:v>-11.255283854366667</c:v>
              </c:pt>
              <c:pt idx="93">
                <c:v>-11.719465100599999</c:v>
              </c:pt>
              <c:pt idx="94">
                <c:v>-12.189714175399999</c:v>
              </c:pt>
              <c:pt idx="95">
                <c:v>-13.549637421999998</c:v>
              </c:pt>
              <c:pt idx="96">
                <c:v>-13.120823367633333</c:v>
              </c:pt>
              <c:pt idx="97">
                <c:v>-13.390757168266667</c:v>
              </c:pt>
              <c:pt idx="98">
                <c:v>-11.487290535533333</c:v>
              </c:pt>
              <c:pt idx="99">
                <c:v>-12.0640296245</c:v>
              </c:pt>
              <c:pt idx="100">
                <c:v>-13.557469730833333</c:v>
              </c:pt>
              <c:pt idx="101">
                <c:v>-17.216608966500001</c:v>
              </c:pt>
              <c:pt idx="102">
                <c:v>-18.424406635533334</c:v>
              </c:pt>
              <c:pt idx="103">
                <c:v>-18.183113740299998</c:v>
              </c:pt>
              <c:pt idx="104">
                <c:v>-18.791166984466667</c:v>
              </c:pt>
              <c:pt idx="105">
                <c:v>-21.055668506066663</c:v>
              </c:pt>
              <c:pt idx="106">
                <c:v>-23.714361851899998</c:v>
              </c:pt>
              <c:pt idx="107">
                <c:v>-25.889412779733334</c:v>
              </c:pt>
              <c:pt idx="108">
                <c:v>-27.530892989600002</c:v>
              </c:pt>
              <c:pt idx="109">
                <c:v>-26.887315113766665</c:v>
              </c:pt>
              <c:pt idx="110">
                <c:v>-26.389382366500001</c:v>
              </c:pt>
              <c:pt idx="111">
                <c:v>-25.873732931333333</c:v>
              </c:pt>
              <c:pt idx="112">
                <c:v>-26.814547250433332</c:v>
              </c:pt>
              <c:pt idx="113">
                <c:v>-25.964109469233335</c:v>
              </c:pt>
              <c:pt idx="114">
                <c:v>-24.581191314699996</c:v>
              </c:pt>
              <c:pt idx="115">
                <c:v>-24.86641884143333</c:v>
              </c:pt>
              <c:pt idx="116">
                <c:v>-26.128006968099999</c:v>
              </c:pt>
              <c:pt idx="117">
                <c:v>-29.138462364100004</c:v>
              </c:pt>
              <c:pt idx="118">
                <c:v>-29.769968731133332</c:v>
              </c:pt>
              <c:pt idx="119">
                <c:v>-29.324036268466667</c:v>
              </c:pt>
              <c:pt idx="120">
                <c:v>-28.364270809466664</c:v>
              </c:pt>
              <c:pt idx="121">
                <c:v>-27.343360402433333</c:v>
              </c:pt>
              <c:pt idx="122">
                <c:v>-25.869223388033333</c:v>
              </c:pt>
              <c:pt idx="123">
                <c:v>-24.017259037633334</c:v>
              </c:pt>
              <c:pt idx="124">
                <c:v>-22.059370256233333</c:v>
              </c:pt>
              <c:pt idx="125">
                <c:v>-21.040626606366665</c:v>
              </c:pt>
              <c:pt idx="126">
                <c:v>-19.0398234745</c:v>
              </c:pt>
              <c:pt idx="127">
                <c:v>-18.030899205000001</c:v>
              </c:pt>
              <c:pt idx="128">
                <c:v>-18.170657851766666</c:v>
              </c:pt>
              <c:pt idx="129">
                <c:v>-18.912068654133336</c:v>
              </c:pt>
              <c:pt idx="130">
                <c:v>-18.2340422917</c:v>
              </c:pt>
              <c:pt idx="131">
                <c:v>-16.430589126433336</c:v>
              </c:pt>
              <c:pt idx="132">
                <c:v>-13.653759084800001</c:v>
              </c:pt>
              <c:pt idx="133">
                <c:v>-12.240972744366667</c:v>
              </c:pt>
              <c:pt idx="134">
                <c:v>-10.372521409566668</c:v>
              </c:pt>
              <c:pt idx="135">
                <c:v>-9.2773996867000008</c:v>
              </c:pt>
              <c:pt idx="136">
                <c:v>-8.0668281169</c:v>
              </c:pt>
              <c:pt idx="137">
                <c:v>-6.5283777716333331</c:v>
              </c:pt>
              <c:pt idx="138">
                <c:v>-5.6170189764666665</c:v>
              </c:pt>
              <c:pt idx="139">
                <c:v>-5.8226934342999996</c:v>
              </c:pt>
              <c:pt idx="140">
                <c:v>-5.5655483537333339</c:v>
              </c:pt>
              <c:pt idx="141">
                <c:v>-5.5066707642333341</c:v>
              </c:pt>
              <c:pt idx="142">
                <c:v>-4.3396112195666667</c:v>
              </c:pt>
              <c:pt idx="143">
                <c:v>-4.8504881748999997</c:v>
              </c:pt>
              <c:pt idx="144">
                <c:v>-4.5946169126666669</c:v>
              </c:pt>
              <c:pt idx="145">
                <c:v>-4.5310488763000007</c:v>
              </c:pt>
              <c:pt idx="146">
                <c:v>-3.8813858389333333</c:v>
              </c:pt>
              <c:pt idx="147">
                <c:v>-3.0260778662999996</c:v>
              </c:pt>
              <c:pt idx="148">
                <c:v>-2.7709837202666669</c:v>
              </c:pt>
              <c:pt idx="149">
                <c:v>-1.9594681035333334</c:v>
              </c:pt>
              <c:pt idx="150">
                <c:v>-1.6067445989333333</c:v>
              </c:pt>
              <c:pt idx="151">
                <c:v>-6.4973685566666647E-2</c:v>
              </c:pt>
              <c:pt idx="152">
                <c:v>9.4252119433333378E-2</c:v>
              </c:pt>
              <c:pt idx="153">
                <c:v>-0.90389654066666658</c:v>
              </c:pt>
              <c:pt idx="154">
                <c:v>-2.7722120175666665</c:v>
              </c:pt>
              <c:pt idx="155">
                <c:v>-3.3851120300333331</c:v>
              </c:pt>
            </c:numLit>
          </c:val>
          <c:smooth val="0"/>
        </c:ser>
        <c:ser>
          <c:idx val="3"/>
          <c:order val="3"/>
          <c:tx>
            <c:v>servicos</c:v>
          </c:tx>
          <c:spPr>
            <a:ln w="25400">
              <a:solidFill>
                <a:srgbClr val="333333"/>
              </a:solidFill>
              <a:prstDash val="solid"/>
            </a:ln>
          </c:spPr>
          <c:marker>
            <c:symbol val="none"/>
          </c:marker>
          <c:dLbls>
            <c:dLbl>
              <c:idx val="20"/>
              <c:layout>
                <c:manualLayout>
                  <c:x val="0.11421646762239826"/>
                  <c:y val="0.2009073865766779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 </c:v>
              </c:pt>
            </c:strLit>
          </c:cat>
          <c:val>
            <c:numLit>
              <c:formatCode>0.0</c:formatCode>
              <c:ptCount val="157"/>
              <c:pt idx="0">
                <c:v>-20.844788707999999</c:v>
              </c:pt>
              <c:pt idx="1">
                <c:v>-19.007384314999999</c:v>
              </c:pt>
              <c:pt idx="2">
                <c:v>-21.135478368333334</c:v>
              </c:pt>
              <c:pt idx="3">
                <c:v>-26.383197113333335</c:v>
              </c:pt>
              <c:pt idx="4">
                <c:v>-28.957033185333334</c:v>
              </c:pt>
              <c:pt idx="5">
                <c:v>-30.038192025333334</c:v>
              </c:pt>
              <c:pt idx="6">
                <c:v>-22.126115336666668</c:v>
              </c:pt>
              <c:pt idx="7">
                <c:v>-22.179848946000003</c:v>
              </c:pt>
              <c:pt idx="8">
                <c:v>-18.446593287333332</c:v>
              </c:pt>
              <c:pt idx="9">
                <c:v>-18.130228893999998</c:v>
              </c:pt>
              <c:pt idx="10">
                <c:v>-15.824544835666666</c:v>
              </c:pt>
              <c:pt idx="11">
                <c:v>-17.303618784666668</c:v>
              </c:pt>
              <c:pt idx="12">
                <c:v>-18.032900621333336</c:v>
              </c:pt>
              <c:pt idx="13">
                <c:v>-19.660717833333333</c:v>
              </c:pt>
              <c:pt idx="14">
                <c:v>-16.281839521666665</c:v>
              </c:pt>
              <c:pt idx="15">
                <c:v>-17.627704306666669</c:v>
              </c:pt>
              <c:pt idx="16">
                <c:v>-14.743276931000002</c:v>
              </c:pt>
              <c:pt idx="17">
                <c:v>-14.727061637666665</c:v>
              </c:pt>
              <c:pt idx="18">
                <c:v>-9.7335097173333338</c:v>
              </c:pt>
              <c:pt idx="19">
                <c:v>-8.2378863673333331</c:v>
              </c:pt>
              <c:pt idx="20">
                <c:v>-8.4697220626666674</c:v>
              </c:pt>
              <c:pt idx="21">
                <c:v>-12.870878742666667</c:v>
              </c:pt>
              <c:pt idx="22">
                <c:v>-12.944982052999999</c:v>
              </c:pt>
              <c:pt idx="23">
                <c:v>-10.634485916000001</c:v>
              </c:pt>
              <c:pt idx="24">
                <c:v>-5.3802700999999997</c:v>
              </c:pt>
              <c:pt idx="25">
                <c:v>-3.593917832666667</c:v>
              </c:pt>
              <c:pt idx="26">
                <c:v>-3.4314094419999996</c:v>
              </c:pt>
              <c:pt idx="27">
                <c:v>-4.692793859</c:v>
              </c:pt>
              <c:pt idx="28">
                <c:v>-8.3684682476666676</c:v>
              </c:pt>
              <c:pt idx="29">
                <c:v>-14.174049141333333</c:v>
              </c:pt>
              <c:pt idx="30">
                <c:v>-18.257108439333333</c:v>
              </c:pt>
              <c:pt idx="31">
                <c:v>-18.839802488999997</c:v>
              </c:pt>
              <c:pt idx="32">
                <c:v>-14.838885125666666</c:v>
              </c:pt>
              <c:pt idx="33">
                <c:v>-12.576628794666666</c:v>
              </c:pt>
              <c:pt idx="34">
                <c:v>-11.88561724</c:v>
              </c:pt>
              <c:pt idx="35">
                <c:v>-9.3716067690000013</c:v>
              </c:pt>
              <c:pt idx="36">
                <c:v>-9.8791888036666666</c:v>
              </c:pt>
              <c:pt idx="37">
                <c:v>-10.788188004333335</c:v>
              </c:pt>
              <c:pt idx="38">
                <c:v>-15.119811495</c:v>
              </c:pt>
              <c:pt idx="39">
                <c:v>-13.622410634</c:v>
              </c:pt>
              <c:pt idx="40">
                <c:v>-10.052545305999999</c:v>
              </c:pt>
              <c:pt idx="41">
                <c:v>-6.8120097549999992</c:v>
              </c:pt>
              <c:pt idx="42">
                <c:v>-6.6730060203333323</c:v>
              </c:pt>
              <c:pt idx="43">
                <c:v>-8.8568119316666678</c:v>
              </c:pt>
              <c:pt idx="44">
                <c:v>-12.686494009666667</c:v>
              </c:pt>
              <c:pt idx="45">
                <c:v>-15.382771963666665</c:v>
              </c:pt>
              <c:pt idx="46">
                <c:v>-15.882432948666667</c:v>
              </c:pt>
              <c:pt idx="47">
                <c:v>-15.890442157999999</c:v>
              </c:pt>
              <c:pt idx="48">
                <c:v>-15.696710387000001</c:v>
              </c:pt>
              <c:pt idx="49">
                <c:v>-11.758494947333334</c:v>
              </c:pt>
              <c:pt idx="50">
                <c:v>-10.870157992666668</c:v>
              </c:pt>
              <c:pt idx="51">
                <c:v>-11.424092072000001</c:v>
              </c:pt>
              <c:pt idx="52">
                <c:v>-15.758167873333335</c:v>
              </c:pt>
              <c:pt idx="53">
                <c:v>-18.623241754666665</c:v>
              </c:pt>
              <c:pt idx="54">
                <c:v>-18.62812143</c:v>
              </c:pt>
              <c:pt idx="55">
                <c:v>-15.668435522333334</c:v>
              </c:pt>
              <c:pt idx="56">
                <c:v>-11.636458832000001</c:v>
              </c:pt>
              <c:pt idx="57">
                <c:v>-9.4760747476666669</c:v>
              </c:pt>
              <c:pt idx="58">
                <c:v>-11.370263989</c:v>
              </c:pt>
              <c:pt idx="59">
                <c:v>-11.510471604666668</c:v>
              </c:pt>
              <c:pt idx="60">
                <c:v>-10.857322107</c:v>
              </c:pt>
              <c:pt idx="61">
                <c:v>-10.413066371666666</c:v>
              </c:pt>
              <c:pt idx="62">
                <c:v>-10.459868952333332</c:v>
              </c:pt>
              <c:pt idx="63">
                <c:v>-8.5965610423333345</c:v>
              </c:pt>
              <c:pt idx="64">
                <c:v>-9.6602890123333349</c:v>
              </c:pt>
              <c:pt idx="65">
                <c:v>-7.258791707666667</c:v>
              </c:pt>
              <c:pt idx="66">
                <c:v>-10.995394012666665</c:v>
              </c:pt>
              <c:pt idx="67">
                <c:v>-12.379948855666667</c:v>
              </c:pt>
              <c:pt idx="68">
                <c:v>-12.867017806</c:v>
              </c:pt>
              <c:pt idx="69">
                <c:v>-14.646640400666669</c:v>
              </c:pt>
              <c:pt idx="70">
                <c:v>-14.408777928333331</c:v>
              </c:pt>
              <c:pt idx="71">
                <c:v>-16.900003844333334</c:v>
              </c:pt>
              <c:pt idx="72">
                <c:v>-15.974705770666665</c:v>
              </c:pt>
              <c:pt idx="73">
                <c:v>-15.675808182666666</c:v>
              </c:pt>
              <c:pt idx="74">
                <c:v>-16.761105909000001</c:v>
              </c:pt>
              <c:pt idx="75">
                <c:v>-14.169252767333333</c:v>
              </c:pt>
              <c:pt idx="76">
                <c:v>-12.022859696333333</c:v>
              </c:pt>
              <c:pt idx="77">
                <c:v>-9.3143536166666667</c:v>
              </c:pt>
              <c:pt idx="78">
                <c:v>-8.2890523236666684</c:v>
              </c:pt>
              <c:pt idx="79">
                <c:v>-6.9157337596666659</c:v>
              </c:pt>
              <c:pt idx="80">
                <c:v>-6.4804140429999997</c:v>
              </c:pt>
              <c:pt idx="81">
                <c:v>-4.6339928786666666</c:v>
              </c:pt>
              <c:pt idx="82">
                <c:v>-4.1681547813333335</c:v>
              </c:pt>
              <c:pt idx="83">
                <c:v>-3.7050493483333331</c:v>
              </c:pt>
              <c:pt idx="84">
                <c:v>-4.7996182863333336</c:v>
              </c:pt>
              <c:pt idx="85">
                <c:v>-5.3122655666666665</c:v>
              </c:pt>
              <c:pt idx="86">
                <c:v>-4.5263463266666664</c:v>
              </c:pt>
              <c:pt idx="87">
                <c:v>-5.7288997219999986</c:v>
              </c:pt>
              <c:pt idx="88">
                <c:v>-6.0457237600000004</c:v>
              </c:pt>
              <c:pt idx="89">
                <c:v>-7.9756534436666655</c:v>
              </c:pt>
              <c:pt idx="90">
                <c:v>-7.3062982626666662</c:v>
              </c:pt>
              <c:pt idx="91">
                <c:v>-7.2091823023333328</c:v>
              </c:pt>
              <c:pt idx="92">
                <c:v>-5.7242542279999995</c:v>
              </c:pt>
              <c:pt idx="93">
                <c:v>-5.3102404803333334</c:v>
              </c:pt>
              <c:pt idx="94">
                <c:v>-5.1860285616666673</c:v>
              </c:pt>
              <c:pt idx="95">
                <c:v>-5.822307084666666</c:v>
              </c:pt>
              <c:pt idx="96">
                <c:v>-8.9298685779999989</c:v>
              </c:pt>
              <c:pt idx="97">
                <c:v>-10.967112577666667</c:v>
              </c:pt>
              <c:pt idx="98">
                <c:v>-13.195349628666667</c:v>
              </c:pt>
              <c:pt idx="99">
                <c:v>-13.998893314</c:v>
              </c:pt>
              <c:pt idx="100">
                <c:v>-14.508419283</c:v>
              </c:pt>
              <c:pt idx="101">
                <c:v>-14.227899859333334</c:v>
              </c:pt>
              <c:pt idx="102">
                <c:v>-13.391770551999999</c:v>
              </c:pt>
              <c:pt idx="103">
                <c:v>-13.696067077999999</c:v>
              </c:pt>
              <c:pt idx="104">
                <c:v>-14.488804793666667</c:v>
              </c:pt>
              <c:pt idx="105">
                <c:v>-15.808626991000002</c:v>
              </c:pt>
              <c:pt idx="106">
                <c:v>-16.799464513666667</c:v>
              </c:pt>
              <c:pt idx="107">
                <c:v>-18.092140872000002</c:v>
              </c:pt>
              <c:pt idx="108">
                <c:v>-17.659379256333334</c:v>
              </c:pt>
              <c:pt idx="109">
                <c:v>-17.004257619666664</c:v>
              </c:pt>
              <c:pt idx="110">
                <c:v>-15.888205750999999</c:v>
              </c:pt>
              <c:pt idx="111">
                <c:v>-15.541506318000001</c:v>
              </c:pt>
              <c:pt idx="112">
                <c:v>-16.687580124333333</c:v>
              </c:pt>
              <c:pt idx="113">
                <c:v>-16.538749232666664</c:v>
              </c:pt>
              <c:pt idx="114">
                <c:v>-15.909797078333334</c:v>
              </c:pt>
              <c:pt idx="115">
                <c:v>-14.500476074</c:v>
              </c:pt>
              <c:pt idx="116">
                <c:v>-15.417375897999998</c:v>
              </c:pt>
              <c:pt idx="117">
                <c:v>-15.810206168666667</c:v>
              </c:pt>
              <c:pt idx="118">
                <c:v>-17.124258363333336</c:v>
              </c:pt>
              <c:pt idx="119">
                <c:v>-17.212402900333334</c:v>
              </c:pt>
              <c:pt idx="120">
                <c:v>-18.67381108133333</c:v>
              </c:pt>
              <c:pt idx="121">
                <c:v>-18.314110851666666</c:v>
              </c:pt>
              <c:pt idx="122">
                <c:v>-17.944373485</c:v>
              </c:pt>
              <c:pt idx="123">
                <c:v>-17.238192460666667</c:v>
              </c:pt>
              <c:pt idx="124">
                <c:v>-18.034900395666668</c:v>
              </c:pt>
              <c:pt idx="125">
                <c:v>-17.042684931</c:v>
              </c:pt>
              <c:pt idx="126">
                <c:v>-15.691010070666669</c:v>
              </c:pt>
              <c:pt idx="127">
                <c:v>-12.795973870333334</c:v>
              </c:pt>
              <c:pt idx="128">
                <c:v>-11.868318921333332</c:v>
              </c:pt>
              <c:pt idx="129">
                <c:v>-10.820857513333332</c:v>
              </c:pt>
              <c:pt idx="130">
                <c:v>-10.109637464</c:v>
              </c:pt>
              <c:pt idx="131">
                <c:v>-8.7552807126666661</c:v>
              </c:pt>
              <c:pt idx="132">
                <c:v>-6.1927593260000009</c:v>
              </c:pt>
              <c:pt idx="133">
                <c:v>-4.4999044410000009</c:v>
              </c:pt>
              <c:pt idx="134">
                <c:v>-3.9019390726666665</c:v>
              </c:pt>
              <c:pt idx="135">
                <c:v>-4.399562965666667</c:v>
              </c:pt>
              <c:pt idx="136">
                <c:v>-4.1650915063333338</c:v>
              </c:pt>
              <c:pt idx="137">
                <c:v>-3.9253951783333334</c:v>
              </c:pt>
              <c:pt idx="138">
                <c:v>-4.4869263583333332</c:v>
              </c:pt>
              <c:pt idx="139">
                <c:v>-4.9236136086666669</c:v>
              </c:pt>
              <c:pt idx="140">
                <c:v>-4.4189811270000003</c:v>
              </c:pt>
              <c:pt idx="141">
                <c:v>-4.0824356456666671</c:v>
              </c:pt>
              <c:pt idx="142">
                <c:v>-1.731004478666667</c:v>
              </c:pt>
              <c:pt idx="143">
                <c:v>-2.3262501300000005</c:v>
              </c:pt>
              <c:pt idx="144">
                <c:v>-0.85290886766666674</c:v>
              </c:pt>
              <c:pt idx="145">
                <c:v>-2.7825338003333329</c:v>
              </c:pt>
              <c:pt idx="146">
                <c:v>-2.2829739073333335</c:v>
              </c:pt>
              <c:pt idx="147">
                <c:v>-3.3649098263333332</c:v>
              </c:pt>
              <c:pt idx="148">
                <c:v>-3.0262207466666666</c:v>
              </c:pt>
              <c:pt idx="149">
                <c:v>-3.1554832039999998</c:v>
              </c:pt>
              <c:pt idx="150">
                <c:v>-2.1808958756666672</c:v>
              </c:pt>
              <c:pt idx="151">
                <c:v>-2.2409918860000002</c:v>
              </c:pt>
              <c:pt idx="152">
                <c:v>-1.9255835259999998</c:v>
              </c:pt>
              <c:pt idx="153">
                <c:v>-2.1027042256666668</c:v>
              </c:pt>
              <c:pt idx="154">
                <c:v>-1.7223771470000002</c:v>
              </c:pt>
              <c:pt idx="155">
                <c:v>0.37684248999999986</c:v>
              </c:pt>
            </c:numLit>
          </c:val>
          <c:smooth val="0"/>
        </c:ser>
        <c:dLbls>
          <c:showLegendKey val="0"/>
          <c:showVal val="0"/>
          <c:showCatName val="0"/>
          <c:showSerName val="0"/>
          <c:showPercent val="0"/>
          <c:showBubbleSize val="0"/>
        </c:dLbls>
        <c:marker val="1"/>
        <c:smooth val="0"/>
        <c:axId val="33409664"/>
        <c:axId val="33415552"/>
      </c:lineChart>
      <c:catAx>
        <c:axId val="3340966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3415552"/>
        <c:crosses val="autoZero"/>
        <c:auto val="1"/>
        <c:lblAlgn val="ctr"/>
        <c:lblOffset val="100"/>
        <c:tickLblSkip val="1"/>
        <c:tickMarkSkip val="1"/>
        <c:noMultiLvlLbl val="0"/>
      </c:catAx>
      <c:valAx>
        <c:axId val="33415552"/>
        <c:scaling>
          <c:orientation val="minMax"/>
          <c:max val="4"/>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3409664"/>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395347222222155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dez.</c:v>
                  </c:pt>
                  <c:pt idx="1">
                    <c:v>jan.</c:v>
                  </c:pt>
                  <c:pt idx="2">
                    <c:v>fev.</c:v>
                  </c:pt>
                  <c:pt idx="3">
                    <c:v>mar.</c:v>
                  </c:pt>
                  <c:pt idx="4">
                    <c:v>abr.</c:v>
                  </c:pt>
                  <c:pt idx="5">
                    <c:v>mai.</c:v>
                  </c:pt>
                  <c:pt idx="6">
                    <c:v>jun.</c:v>
                  </c:pt>
                  <c:pt idx="7">
                    <c:v>jul.</c:v>
                  </c:pt>
                  <c:pt idx="8">
                    <c:v>ago.</c:v>
                  </c:pt>
                  <c:pt idx="9">
                    <c:v>set.</c:v>
                  </c:pt>
                  <c:pt idx="10">
                    <c:v>out.</c:v>
                  </c:pt>
                  <c:pt idx="11">
                    <c:v>nov.</c:v>
                  </c:pt>
                  <c:pt idx="12">
                    <c:v>dez.</c:v>
                  </c:pt>
                </c:lvl>
                <c:lvl>
                  <c:pt idx="0">
                    <c:v>2014</c:v>
                  </c:pt>
                  <c:pt idx="1">
                    <c:v>2015</c:v>
                  </c:pt>
                </c:lvl>
              </c:multiLvlStrCache>
            </c:multiLvlStrRef>
          </c:cat>
          <c:val>
            <c:numRef>
              <c:f>'9lay_off'!$E$15:$Q$15</c:f>
              <c:numCache>
                <c:formatCode>#,##0</c:formatCode>
                <c:ptCount val="13"/>
                <c:pt idx="0">
                  <c:v>1537</c:v>
                </c:pt>
                <c:pt idx="1">
                  <c:v>1692</c:v>
                </c:pt>
                <c:pt idx="2">
                  <c:v>1473</c:v>
                </c:pt>
                <c:pt idx="3">
                  <c:v>1555</c:v>
                </c:pt>
                <c:pt idx="4">
                  <c:v>1581</c:v>
                </c:pt>
                <c:pt idx="5">
                  <c:v>1528</c:v>
                </c:pt>
                <c:pt idx="6">
                  <c:v>1089</c:v>
                </c:pt>
                <c:pt idx="7">
                  <c:v>554</c:v>
                </c:pt>
                <c:pt idx="8">
                  <c:v>491</c:v>
                </c:pt>
                <c:pt idx="9">
                  <c:v>423</c:v>
                </c:pt>
                <c:pt idx="10">
                  <c:v>800</c:v>
                </c:pt>
                <c:pt idx="11">
                  <c:v>1171</c:v>
                </c:pt>
                <c:pt idx="12">
                  <c:v>1614</c:v>
                </c:pt>
              </c:numCache>
            </c:numRef>
          </c:val>
        </c:ser>
        <c:dLbls>
          <c:showLegendKey val="0"/>
          <c:showVal val="0"/>
          <c:showCatName val="0"/>
          <c:showSerName val="0"/>
          <c:showPercent val="0"/>
          <c:showBubbleSize val="0"/>
        </c:dLbls>
        <c:gapWidth val="150"/>
        <c:axId val="106076032"/>
        <c:axId val="106077568"/>
      </c:barChart>
      <c:catAx>
        <c:axId val="106076032"/>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06077568"/>
        <c:crosses val="autoZero"/>
        <c:auto val="1"/>
        <c:lblAlgn val="ctr"/>
        <c:lblOffset val="100"/>
        <c:tickLblSkip val="1"/>
        <c:tickMarkSkip val="1"/>
        <c:noMultiLvlLbl val="0"/>
      </c:catAx>
      <c:valAx>
        <c:axId val="10607756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0607603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0.85416666666666663</c:v>
                </c:pt>
                <c:pt idx="1">
                  <c:v>0.82539682539682546</c:v>
                </c:pt>
                <c:pt idx="2">
                  <c:v>0.92592592592592593</c:v>
                </c:pt>
                <c:pt idx="3">
                  <c:v>1.0387096774193549</c:v>
                </c:pt>
                <c:pt idx="4">
                  <c:v>1.1830065359477124</c:v>
                </c:pt>
                <c:pt idx="5">
                  <c:v>1.2812500000000002</c:v>
                </c:pt>
                <c:pt idx="6">
                  <c:v>1.3333333333333333</c:v>
                </c:pt>
                <c:pt idx="7">
                  <c:v>1.1182266009852215</c:v>
                </c:pt>
                <c:pt idx="8">
                  <c:v>0.86567164179104472</c:v>
                </c:pt>
                <c:pt idx="9">
                  <c:v>0.86999999999999988</c:v>
                </c:pt>
                <c:pt idx="10">
                  <c:v>0.87037037037037035</c:v>
                </c:pt>
                <c:pt idx="11">
                  <c:v>1.3666666666666667</c:v>
                </c:pt>
                <c:pt idx="12">
                  <c:v>1.1774193548387095</c:v>
                </c:pt>
                <c:pt idx="13">
                  <c:v>0.72277227722772275</c:v>
                </c:pt>
                <c:pt idx="14">
                  <c:v>1.1111111111111109</c:v>
                </c:pt>
                <c:pt idx="15">
                  <c:v>1.2962962962962963</c:v>
                </c:pt>
                <c:pt idx="16">
                  <c:v>0.92452830188679258</c:v>
                </c:pt>
                <c:pt idx="17">
                  <c:v>1.040983606557377</c:v>
                </c:pt>
              </c:numCache>
            </c:numRef>
          </c:val>
        </c:ser>
        <c:dLbls>
          <c:showLegendKey val="0"/>
          <c:showVal val="0"/>
          <c:showCatName val="0"/>
          <c:showSerName val="0"/>
          <c:showPercent val="0"/>
          <c:showBubbleSize val="0"/>
        </c:dLbls>
        <c:axId val="34169984"/>
        <c:axId val="34171520"/>
      </c:radarChart>
      <c:catAx>
        <c:axId val="34169984"/>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34171520"/>
        <c:crosses val="autoZero"/>
        <c:auto val="0"/>
        <c:lblAlgn val="ctr"/>
        <c:lblOffset val="100"/>
        <c:noMultiLvlLbl val="0"/>
      </c:catAx>
      <c:valAx>
        <c:axId val="34171520"/>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34169984"/>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'9lay_off'!$H$35:$Q$35</c:f>
              <c:strCache>
                <c:ptCount val="10"/>
                <c:pt idx="0">
                  <c:v>2005</c:v>
                </c:pt>
                <c:pt idx="1">
                  <c:v>2006</c:v>
                </c:pt>
                <c:pt idx="2">
                  <c:v>2007</c:v>
                </c:pt>
                <c:pt idx="3">
                  <c:v>2008</c:v>
                </c:pt>
                <c:pt idx="4">
                  <c:v>2009</c:v>
                </c:pt>
                <c:pt idx="5">
                  <c:v>2010</c:v>
                </c:pt>
                <c:pt idx="6">
                  <c:v>2011</c:v>
                </c:pt>
                <c:pt idx="7">
                  <c:v>2012</c:v>
                </c:pt>
                <c:pt idx="8">
                  <c:v>2013</c:v>
                </c:pt>
                <c:pt idx="9">
                  <c:v>2014</c:v>
                </c:pt>
              </c:strCache>
            </c:strRef>
          </c:cat>
          <c:val>
            <c:numRef>
              <c:f>'9lay_off'!$H$38:$Q$38</c:f>
              <c:numCache>
                <c:formatCode>0</c:formatCode>
                <c:ptCount val="10"/>
                <c:pt idx="0">
                  <c:v>34</c:v>
                </c:pt>
                <c:pt idx="1">
                  <c:v>49</c:v>
                </c:pt>
                <c:pt idx="2">
                  <c:v>28</c:v>
                </c:pt>
                <c:pt idx="3">
                  <c:v>54</c:v>
                </c:pt>
                <c:pt idx="4">
                  <c:v>423</c:v>
                </c:pt>
                <c:pt idx="5">
                  <c:v>324</c:v>
                </c:pt>
                <c:pt idx="6">
                  <c:v>266</c:v>
                </c:pt>
                <c:pt idx="7">
                  <c:v>550</c:v>
                </c:pt>
                <c:pt idx="8">
                  <c:v>547</c:v>
                </c:pt>
                <c:pt idx="9">
                  <c:v>344</c:v>
                </c:pt>
              </c:numCache>
            </c:numRef>
          </c:val>
        </c:ser>
        <c:dLbls>
          <c:showLegendKey val="0"/>
          <c:showVal val="0"/>
          <c:showCatName val="0"/>
          <c:showSerName val="0"/>
          <c:showPercent val="0"/>
          <c:showBubbleSize val="0"/>
        </c:dLbls>
        <c:gapWidth val="150"/>
        <c:axId val="107593088"/>
        <c:axId val="108894464"/>
      </c:barChart>
      <c:catAx>
        <c:axId val="10759308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08894464"/>
        <c:crosses val="autoZero"/>
        <c:auto val="1"/>
        <c:lblAlgn val="ctr"/>
        <c:lblOffset val="100"/>
        <c:tickLblSkip val="1"/>
        <c:tickMarkSkip val="1"/>
        <c:noMultiLvlLbl val="0"/>
      </c:catAx>
      <c:valAx>
        <c:axId val="10889446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0759308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'9lay_off'!$H$35:$Q$35</c:f>
              <c:strCache>
                <c:ptCount val="10"/>
                <c:pt idx="0">
                  <c:v>2005</c:v>
                </c:pt>
                <c:pt idx="1">
                  <c:v>2006</c:v>
                </c:pt>
                <c:pt idx="2">
                  <c:v>2007</c:v>
                </c:pt>
                <c:pt idx="3">
                  <c:v>2008</c:v>
                </c:pt>
                <c:pt idx="4">
                  <c:v>2009</c:v>
                </c:pt>
                <c:pt idx="5">
                  <c:v>2010</c:v>
                </c:pt>
                <c:pt idx="6">
                  <c:v>2011</c:v>
                </c:pt>
                <c:pt idx="7">
                  <c:v>2012</c:v>
                </c:pt>
                <c:pt idx="8">
                  <c:v>2013</c:v>
                </c:pt>
                <c:pt idx="9">
                  <c:v>2014</c:v>
                </c:pt>
              </c:strCache>
            </c:strRef>
          </c:cat>
          <c:val>
            <c:numRef>
              <c:f>'9lay_off'!$H$41:$Q$41</c:f>
              <c:numCache>
                <c:formatCode>#,##0</c:formatCode>
                <c:ptCount val="10"/>
                <c:pt idx="0">
                  <c:v>588</c:v>
                </c:pt>
                <c:pt idx="1">
                  <c:v>664</c:v>
                </c:pt>
                <c:pt idx="2">
                  <c:v>891</c:v>
                </c:pt>
                <c:pt idx="3">
                  <c:v>1422</c:v>
                </c:pt>
                <c:pt idx="4">
                  <c:v>19278</c:v>
                </c:pt>
                <c:pt idx="5">
                  <c:v>6145</c:v>
                </c:pt>
                <c:pt idx="6">
                  <c:v>3601</c:v>
                </c:pt>
                <c:pt idx="7">
                  <c:v>8703</c:v>
                </c:pt>
                <c:pt idx="8">
                  <c:v>7434</c:v>
                </c:pt>
                <c:pt idx="9">
                  <c:v>4460</c:v>
                </c:pt>
              </c:numCache>
            </c:numRef>
          </c:val>
        </c:ser>
        <c:dLbls>
          <c:showLegendKey val="0"/>
          <c:showVal val="0"/>
          <c:showCatName val="0"/>
          <c:showSerName val="0"/>
          <c:showPercent val="0"/>
          <c:showBubbleSize val="0"/>
        </c:dLbls>
        <c:gapWidth val="150"/>
        <c:axId val="112001792"/>
        <c:axId val="112059904"/>
      </c:barChart>
      <c:catAx>
        <c:axId val="11200179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12059904"/>
        <c:crosses val="autoZero"/>
        <c:auto val="1"/>
        <c:lblAlgn val="ctr"/>
        <c:lblOffset val="100"/>
        <c:tickLblSkip val="1"/>
        <c:tickMarkSkip val="1"/>
        <c:noMultiLvlLbl val="0"/>
      </c:catAx>
      <c:valAx>
        <c:axId val="11205990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1200179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179250304"/>
        <c:axId val="180355456"/>
      </c:barChart>
      <c:catAx>
        <c:axId val="179250304"/>
        <c:scaling>
          <c:orientation val="maxMin"/>
        </c:scaling>
        <c:delete val="0"/>
        <c:axPos val="l"/>
        <c:majorTickMark val="none"/>
        <c:minorTickMark val="none"/>
        <c:tickLblPos val="none"/>
        <c:spPr>
          <a:ln w="3175">
            <a:solidFill>
              <a:srgbClr val="333333"/>
            </a:solidFill>
            <a:prstDash val="solid"/>
          </a:ln>
        </c:spPr>
        <c:crossAx val="180355456"/>
        <c:crosses val="autoZero"/>
        <c:auto val="1"/>
        <c:lblAlgn val="ctr"/>
        <c:lblOffset val="100"/>
        <c:tickMarkSkip val="1"/>
        <c:noMultiLvlLbl val="0"/>
      </c:catAx>
      <c:valAx>
        <c:axId val="180355456"/>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7925030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198624768"/>
        <c:axId val="199270784"/>
      </c:barChart>
      <c:catAx>
        <c:axId val="198624768"/>
        <c:scaling>
          <c:orientation val="maxMin"/>
        </c:scaling>
        <c:delete val="0"/>
        <c:axPos val="l"/>
        <c:majorTickMark val="none"/>
        <c:minorTickMark val="none"/>
        <c:tickLblPos val="none"/>
        <c:spPr>
          <a:ln w="3175">
            <a:solidFill>
              <a:srgbClr val="333333"/>
            </a:solidFill>
            <a:prstDash val="solid"/>
          </a:ln>
        </c:spPr>
        <c:crossAx val="199270784"/>
        <c:crosses val="autoZero"/>
        <c:auto val="1"/>
        <c:lblAlgn val="ctr"/>
        <c:lblOffset val="100"/>
        <c:tickMarkSkip val="1"/>
        <c:noMultiLvlLbl val="0"/>
      </c:catAx>
      <c:valAx>
        <c:axId val="199270784"/>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98624768"/>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210189696"/>
        <c:axId val="213370752"/>
      </c:barChart>
      <c:catAx>
        <c:axId val="210189696"/>
        <c:scaling>
          <c:orientation val="maxMin"/>
        </c:scaling>
        <c:delete val="0"/>
        <c:axPos val="l"/>
        <c:majorTickMark val="none"/>
        <c:minorTickMark val="none"/>
        <c:tickLblPos val="none"/>
        <c:spPr>
          <a:ln w="3175">
            <a:solidFill>
              <a:srgbClr val="333333"/>
            </a:solidFill>
            <a:prstDash val="solid"/>
          </a:ln>
        </c:spPr>
        <c:crossAx val="213370752"/>
        <c:crosses val="autoZero"/>
        <c:auto val="1"/>
        <c:lblAlgn val="ctr"/>
        <c:lblOffset val="100"/>
        <c:tickMarkSkip val="1"/>
        <c:noMultiLvlLbl val="0"/>
      </c:catAx>
      <c:valAx>
        <c:axId val="21337075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1018969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226353920"/>
        <c:axId val="226355840"/>
      </c:barChart>
      <c:catAx>
        <c:axId val="226353920"/>
        <c:scaling>
          <c:orientation val="maxMin"/>
        </c:scaling>
        <c:delete val="0"/>
        <c:axPos val="l"/>
        <c:majorTickMark val="none"/>
        <c:minorTickMark val="none"/>
        <c:tickLblPos val="none"/>
        <c:spPr>
          <a:ln w="3175">
            <a:solidFill>
              <a:srgbClr val="333333"/>
            </a:solidFill>
            <a:prstDash val="solid"/>
          </a:ln>
        </c:spPr>
        <c:crossAx val="226355840"/>
        <c:crosses val="autoZero"/>
        <c:auto val="1"/>
        <c:lblAlgn val="ctr"/>
        <c:lblOffset val="100"/>
        <c:tickMarkSkip val="1"/>
        <c:noMultiLvlLbl val="0"/>
      </c:catAx>
      <c:valAx>
        <c:axId val="226355840"/>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26353920"/>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'16irct'!$J$67:$J$76</c:f>
              <c:numCache>
                <c:formatCode>0.0</c:formatCode>
                <c:ptCount val="10"/>
                <c:pt idx="0">
                  <c:v>29.221932931803195</c:v>
                </c:pt>
                <c:pt idx="1">
                  <c:v>13.234516299650402</c:v>
                </c:pt>
                <c:pt idx="2">
                  <c:v>12.268986853684872</c:v>
                </c:pt>
                <c:pt idx="3">
                  <c:v>2.023642769217715</c:v>
                </c:pt>
                <c:pt idx="4">
                  <c:v>1.1268633272869311</c:v>
                </c:pt>
                <c:pt idx="5">
                  <c:v>-6.1706246164014882</c:v>
                </c:pt>
                <c:pt idx="6">
                  <c:v>-4.8729851708575023</c:v>
                </c:pt>
                <c:pt idx="7">
                  <c:v>-3.8572014772261021</c:v>
                </c:pt>
                <c:pt idx="8">
                  <c:v>-3.20538345146133</c:v>
                </c:pt>
                <c:pt idx="9">
                  <c:v>-3.1321267407443454</c:v>
                </c:pt>
              </c:numCache>
            </c:numRef>
          </c:val>
        </c:ser>
        <c:dLbls>
          <c:showLegendKey val="0"/>
          <c:showVal val="0"/>
          <c:showCatName val="0"/>
          <c:showSerName val="0"/>
          <c:showPercent val="0"/>
          <c:showBubbleSize val="0"/>
        </c:dLbls>
        <c:gapWidth val="80"/>
        <c:axId val="230465920"/>
        <c:axId val="230467456"/>
      </c:barChart>
      <c:catAx>
        <c:axId val="230465920"/>
        <c:scaling>
          <c:orientation val="maxMin"/>
        </c:scaling>
        <c:delete val="0"/>
        <c:axPos val="l"/>
        <c:majorTickMark val="none"/>
        <c:minorTickMark val="none"/>
        <c:tickLblPos val="none"/>
        <c:crossAx val="230467456"/>
        <c:crossesAt val="0"/>
        <c:auto val="1"/>
        <c:lblAlgn val="ctr"/>
        <c:lblOffset val="100"/>
        <c:tickMarkSkip val="1"/>
        <c:noMultiLvlLbl val="0"/>
      </c:catAx>
      <c:valAx>
        <c:axId val="230467456"/>
        <c:scaling>
          <c:orientation val="minMax"/>
        </c:scaling>
        <c:delete val="0"/>
        <c:axPos val="t"/>
        <c:numFmt formatCode="0.0" sourceLinked="1"/>
        <c:majorTickMark val="none"/>
        <c:minorTickMark val="none"/>
        <c:tickLblPos val="none"/>
        <c:spPr>
          <a:ln w="9525">
            <a:noFill/>
          </a:ln>
        </c:spPr>
        <c:crossAx val="230465920"/>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240565" y="0"/>
          <a:ext cx="5913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219825" y="0"/>
          <a:ext cx="62940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56</xdr:row>
      <xdr:rowOff>0</xdr:rowOff>
    </xdr:from>
    <xdr:to>
      <xdr:col>16</xdr:col>
      <xdr:colOff>0</xdr:colOff>
      <xdr:row>56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56</xdr:row>
      <xdr:rowOff>0</xdr:rowOff>
    </xdr:from>
    <xdr:to>
      <xdr:col>16</xdr:col>
      <xdr:colOff>0</xdr:colOff>
      <xdr:row>56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65</xdr:row>
      <xdr:rowOff>52386</xdr:rowOff>
    </xdr:from>
    <xdr:to>
      <xdr:col>16</xdr:col>
      <xdr:colOff>47625</xdr:colOff>
      <xdr:row>77</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238125</xdr:colOff>
      <xdr:row>0</xdr:row>
      <xdr:rowOff>0</xdr:rowOff>
    </xdr:from>
    <xdr:to>
      <xdr:col>18</xdr:col>
      <xdr:colOff>10283</xdr:colOff>
      <xdr:row>1</xdr:row>
      <xdr:rowOff>8550</xdr:rowOff>
    </xdr:to>
    <xdr:grpSp>
      <xdr:nvGrpSpPr>
        <xdr:cNvPr id="11" name="Grupo 10"/>
        <xdr:cNvGrpSpPr/>
      </xdr:nvGrpSpPr>
      <xdr:grpSpPr>
        <a:xfrm>
          <a:off x="6210300" y="0"/>
          <a:ext cx="629408" cy="180000"/>
          <a:chOff x="4808367" y="7020272"/>
          <a:chExt cx="600833" cy="180000"/>
        </a:xfrm>
      </xdr:grpSpPr>
      <xdr:sp macro="" textlink="">
        <xdr:nvSpPr>
          <xdr:cNvPr id="12" name="Rectângulo 11"/>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85593" cy="16666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6" name="Grupo 5"/>
        <xdr:cNvGrpSpPr/>
      </xdr:nvGrpSpPr>
      <xdr:grpSpPr>
        <a:xfrm>
          <a:off x="66675" y="0"/>
          <a:ext cx="585593" cy="166665"/>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5962650"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190500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72</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038850" y="0"/>
          <a:ext cx="6120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72</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038850"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038850"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0.39609</cdr:x>
      <cdr:y>0.06358</cdr:y>
    </cdr:from>
    <cdr:to>
      <cdr:x>0.85129</cdr:x>
      <cdr:y>0.29449</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241238" y="110213"/>
          <a:ext cx="1426471"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0.27859</cdr:x>
      <cdr:y>0.59577</cdr:y>
    </cdr:from>
    <cdr:to>
      <cdr:x>0.53202</cdr:x>
      <cdr:y>0.79359</cdr:y>
    </cdr:to>
    <cdr:sp macro="" textlink="">
      <cdr:nvSpPr>
        <cdr:cNvPr id="1890306" name="Text Box 2"/>
        <cdr:cNvSpPr txBox="1">
          <a:spLocks xmlns:a="http://schemas.openxmlformats.org/drawingml/2006/main" noChangeArrowheads="1"/>
        </cdr:cNvSpPr>
      </cdr:nvSpPr>
      <cdr:spPr bwMode="auto">
        <a:xfrm xmlns:a="http://schemas.openxmlformats.org/drawingml/2006/main">
          <a:off x="873016" y="1032805"/>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0.42319</cdr:x>
      <cdr:y>0.38979</cdr:y>
    </cdr:from>
    <cdr:to>
      <cdr:x>0.47289</cdr:x>
      <cdr:y>0.41667</cdr:y>
    </cdr:to>
    <cdr:sp macro="" textlink="">
      <cdr:nvSpPr>
        <cdr:cNvPr id="4" name="Conexão recta unidireccional 3"/>
        <cdr:cNvSpPr/>
      </cdr:nvSpPr>
      <cdr:spPr>
        <a:xfrm xmlns:a="http://schemas.openxmlformats.org/drawingml/2006/main">
          <a:off x="1338265" y="690571"/>
          <a:ext cx="157166" cy="47622"/>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0.38297</cdr:x>
      <cdr:y>0.39285</cdr:y>
    </cdr:from>
    <cdr:to>
      <cdr:x>0.39596</cdr:x>
      <cdr:y>0.47093</cdr:y>
    </cdr:to>
    <cdr:sp macro="" textlink="">
      <cdr:nvSpPr>
        <cdr:cNvPr id="1888257" name="Line 1"/>
        <cdr:cNvSpPr>
          <a:spLocks xmlns:a="http://schemas.openxmlformats.org/drawingml/2006/main" noChangeShapeType="1"/>
        </cdr:cNvSpPr>
      </cdr:nvSpPr>
      <cdr:spPr bwMode="auto">
        <a:xfrm xmlns:a="http://schemas.openxmlformats.org/drawingml/2006/main" flipH="1" flipV="1">
          <a:off x="1200135" y="681033"/>
          <a:ext cx="40707" cy="135356"/>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419100</xdr:colOff>
      <xdr:row>0</xdr:row>
      <xdr:rowOff>0</xdr:rowOff>
    </xdr:from>
    <xdr:to>
      <xdr:col>14</xdr:col>
      <xdr:colOff>21498</xdr:colOff>
      <xdr:row>1</xdr:row>
      <xdr:rowOff>8550</xdr:rowOff>
    </xdr:to>
    <xdr:grpSp>
      <xdr:nvGrpSpPr>
        <xdr:cNvPr id="6" name="Grupo 5"/>
        <xdr:cNvGrpSpPr/>
      </xdr:nvGrpSpPr>
      <xdr:grpSpPr>
        <a:xfrm>
          <a:off x="6105525" y="0"/>
          <a:ext cx="583473"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hyperlink" Target="http://www.gep.msess.gov.pt/estatistica/gerais/index.php"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sess.gov.pt/" TargetMode="External"/><Relationship Id="rId5" Type="http://schemas.openxmlformats.org/officeDocument/2006/relationships/hyperlink" Target="mailto:gep.dados@gep.msess.pt" TargetMode="External"/><Relationship Id="rId4" Type="http://schemas.openxmlformats.org/officeDocument/2006/relationships/hyperlink" Target="http://www.gep.mse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0"/>
  <sheetViews>
    <sheetView tabSelected="1" showRuler="0" zoomScaleNormal="100" workbookViewId="0"/>
  </sheetViews>
  <sheetFormatPr defaultRowHeight="12.75" x14ac:dyDescent="0.2"/>
  <cols>
    <col min="1" max="1" width="1.42578125" style="136" customWidth="1"/>
    <col min="2" max="2" width="2.5703125" style="136" customWidth="1"/>
    <col min="3" max="3" width="16.28515625" style="136" customWidth="1"/>
    <col min="4" max="4" width="22.28515625" style="136" customWidth="1"/>
    <col min="5" max="5" width="2.5703125" style="275" customWidth="1"/>
    <col min="6" max="6" width="1" style="136" customWidth="1"/>
    <col min="7" max="7" width="14" style="136" customWidth="1"/>
    <col min="8" max="8" width="5.5703125" style="136" customWidth="1"/>
    <col min="9" max="9" width="4.140625" style="136" customWidth="1"/>
    <col min="10" max="10" width="34.5703125" style="136" customWidth="1"/>
    <col min="11" max="11" width="2.42578125" style="136" customWidth="1"/>
    <col min="12" max="12" width="1.42578125" style="136" customWidth="1"/>
    <col min="13" max="16384" width="9.140625" style="136"/>
  </cols>
  <sheetData>
    <row r="1" spans="1:12" ht="7.5" customHeight="1" x14ac:dyDescent="0.2">
      <c r="A1" s="289"/>
      <c r="B1" s="286"/>
      <c r="C1" s="286"/>
      <c r="D1" s="286"/>
      <c r="E1" s="821"/>
      <c r="F1" s="286"/>
      <c r="G1" s="286"/>
      <c r="H1" s="286"/>
      <c r="I1" s="286"/>
      <c r="J1" s="286"/>
      <c r="K1" s="286"/>
      <c r="L1" s="286"/>
    </row>
    <row r="2" spans="1:12" ht="17.25" customHeight="1" x14ac:dyDescent="0.2">
      <c r="A2" s="289"/>
      <c r="B2" s="267"/>
      <c r="C2" s="268"/>
      <c r="D2" s="268"/>
      <c r="E2" s="822"/>
      <c r="F2" s="268"/>
      <c r="G2" s="268"/>
      <c r="H2" s="268"/>
      <c r="I2" s="269"/>
      <c r="J2" s="270"/>
      <c r="K2" s="270"/>
      <c r="L2" s="289"/>
    </row>
    <row r="3" spans="1:12" x14ac:dyDescent="0.2">
      <c r="A3" s="289"/>
      <c r="B3" s="267"/>
      <c r="C3" s="268"/>
      <c r="D3" s="268"/>
      <c r="E3" s="822"/>
      <c r="F3" s="268"/>
      <c r="G3" s="268"/>
      <c r="H3" s="268"/>
      <c r="I3" s="269"/>
      <c r="J3" s="267"/>
      <c r="K3" s="270"/>
      <c r="L3" s="289"/>
    </row>
    <row r="4" spans="1:12" ht="33.75" customHeight="1" x14ac:dyDescent="0.2">
      <c r="A4" s="289"/>
      <c r="B4" s="267"/>
      <c r="C4" s="1394" t="s">
        <v>501</v>
      </c>
      <c r="D4" s="1394"/>
      <c r="E4" s="1394"/>
      <c r="F4" s="1394"/>
      <c r="G4" s="1141"/>
      <c r="H4" s="269"/>
      <c r="I4" s="269"/>
      <c r="J4" s="271" t="s">
        <v>35</v>
      </c>
      <c r="K4" s="267"/>
      <c r="L4" s="289"/>
    </row>
    <row r="5" spans="1:12" s="141" customFormat="1" ht="12.75" customHeight="1" x14ac:dyDescent="0.2">
      <c r="A5" s="291"/>
      <c r="B5" s="1396"/>
      <c r="C5" s="1396"/>
      <c r="D5" s="1396"/>
      <c r="E5" s="1396"/>
      <c r="F5" s="286"/>
      <c r="G5" s="272"/>
      <c r="H5" s="272"/>
      <c r="I5" s="272"/>
      <c r="J5" s="273"/>
      <c r="K5" s="274"/>
      <c r="L5" s="289"/>
    </row>
    <row r="6" spans="1:12" ht="12.75" customHeight="1" x14ac:dyDescent="0.2">
      <c r="A6" s="289"/>
      <c r="B6" s="289"/>
      <c r="C6" s="286"/>
      <c r="D6" s="286"/>
      <c r="E6" s="821"/>
      <c r="F6" s="286"/>
      <c r="G6" s="272"/>
      <c r="H6" s="272"/>
      <c r="I6" s="272"/>
      <c r="J6" s="273"/>
      <c r="K6" s="274"/>
      <c r="L6" s="289"/>
    </row>
    <row r="7" spans="1:12" ht="12.75" customHeight="1" x14ac:dyDescent="0.2">
      <c r="A7" s="289"/>
      <c r="B7" s="289"/>
      <c r="C7" s="286"/>
      <c r="D7" s="286"/>
      <c r="E7" s="821"/>
      <c r="F7" s="286"/>
      <c r="G7" s="272"/>
      <c r="H7" s="272"/>
      <c r="I7" s="285"/>
      <c r="J7" s="273"/>
      <c r="K7" s="274"/>
      <c r="L7" s="289"/>
    </row>
    <row r="8" spans="1:12" ht="12.75" customHeight="1" x14ac:dyDescent="0.2">
      <c r="A8" s="289"/>
      <c r="B8" s="289"/>
      <c r="C8" s="286"/>
      <c r="D8" s="286"/>
      <c r="E8" s="821"/>
      <c r="F8" s="286"/>
      <c r="G8" s="272"/>
      <c r="H8" s="272"/>
      <c r="I8" s="285"/>
      <c r="J8" s="273"/>
      <c r="K8" s="274"/>
      <c r="L8" s="289"/>
    </row>
    <row r="9" spans="1:12" ht="12.75" customHeight="1" x14ac:dyDescent="0.2">
      <c r="A9" s="289"/>
      <c r="B9" s="289"/>
      <c r="C9" s="286"/>
      <c r="D9" s="286"/>
      <c r="E9" s="821"/>
      <c r="F9" s="286"/>
      <c r="G9" s="272"/>
      <c r="H9" s="272"/>
      <c r="I9" s="285"/>
      <c r="J9" s="273"/>
      <c r="K9" s="274"/>
      <c r="L9" s="289"/>
    </row>
    <row r="10" spans="1:12" ht="12.75" customHeight="1" x14ac:dyDescent="0.2">
      <c r="A10" s="289"/>
      <c r="B10" s="289"/>
      <c r="C10" s="286"/>
      <c r="D10" s="286"/>
      <c r="E10" s="821"/>
      <c r="F10" s="286"/>
      <c r="G10" s="272"/>
      <c r="H10" s="272"/>
      <c r="I10" s="272"/>
      <c r="J10" s="273"/>
      <c r="K10" s="274"/>
      <c r="L10" s="289"/>
    </row>
    <row r="11" spans="1:12" ht="12.75" customHeight="1" x14ac:dyDescent="0.2">
      <c r="A11" s="289"/>
      <c r="B11" s="289"/>
      <c r="C11" s="286"/>
      <c r="D11" s="286"/>
      <c r="E11" s="821"/>
      <c r="F11" s="286"/>
      <c r="G11" s="272"/>
      <c r="H11" s="272"/>
      <c r="I11" s="272"/>
      <c r="J11" s="273"/>
      <c r="K11" s="274"/>
      <c r="L11" s="289"/>
    </row>
    <row r="12" spans="1:12" ht="12.75" customHeight="1" x14ac:dyDescent="0.2">
      <c r="A12" s="289"/>
      <c r="B12" s="289"/>
      <c r="C12" s="286"/>
      <c r="D12" s="286"/>
      <c r="E12" s="821"/>
      <c r="F12" s="286"/>
      <c r="G12" s="272"/>
      <c r="H12" s="272"/>
      <c r="I12" s="272"/>
      <c r="J12" s="273"/>
      <c r="K12" s="274"/>
      <c r="L12" s="289"/>
    </row>
    <row r="13" spans="1:12" x14ac:dyDescent="0.2">
      <c r="A13" s="289"/>
      <c r="B13" s="289"/>
      <c r="C13" s="286"/>
      <c r="D13" s="286"/>
      <c r="E13" s="821"/>
      <c r="F13" s="286"/>
      <c r="G13" s="272"/>
      <c r="H13" s="272"/>
      <c r="I13" s="272"/>
      <c r="J13" s="273"/>
      <c r="K13" s="274"/>
      <c r="L13" s="289"/>
    </row>
    <row r="14" spans="1:12" x14ac:dyDescent="0.2">
      <c r="A14" s="289"/>
      <c r="B14" s="306" t="s">
        <v>27</v>
      </c>
      <c r="C14" s="304"/>
      <c r="D14" s="304"/>
      <c r="E14" s="823"/>
      <c r="F14" s="286"/>
      <c r="G14" s="272"/>
      <c r="H14" s="272"/>
      <c r="I14" s="272"/>
      <c r="J14" s="273"/>
      <c r="K14" s="274"/>
      <c r="L14" s="289"/>
    </row>
    <row r="15" spans="1:12" ht="13.5" thickBot="1" x14ac:dyDescent="0.25">
      <c r="A15" s="289"/>
      <c r="B15" s="289"/>
      <c r="C15" s="286"/>
      <c r="D15" s="286"/>
      <c r="E15" s="821"/>
      <c r="F15" s="286"/>
      <c r="G15" s="272"/>
      <c r="H15" s="272"/>
      <c r="I15" s="272"/>
      <c r="J15" s="273"/>
      <c r="K15" s="274"/>
      <c r="L15" s="289"/>
    </row>
    <row r="16" spans="1:12" ht="13.5" thickBot="1" x14ac:dyDescent="0.25">
      <c r="A16" s="289"/>
      <c r="B16" s="311"/>
      <c r="C16" s="298" t="s">
        <v>21</v>
      </c>
      <c r="D16" s="298"/>
      <c r="E16" s="824">
        <v>3</v>
      </c>
      <c r="F16" s="286"/>
      <c r="G16" s="272"/>
      <c r="H16" s="272"/>
      <c r="I16" s="272"/>
      <c r="J16" s="273"/>
      <c r="K16" s="274"/>
      <c r="L16" s="289"/>
    </row>
    <row r="17" spans="1:12" ht="13.5" thickBot="1" x14ac:dyDescent="0.25">
      <c r="A17" s="289"/>
      <c r="B17" s="289"/>
      <c r="C17" s="305"/>
      <c r="D17" s="305"/>
      <c r="E17" s="825"/>
      <c r="F17" s="286"/>
      <c r="G17" s="272"/>
      <c r="H17" s="272"/>
      <c r="I17" s="272"/>
      <c r="J17" s="273"/>
      <c r="K17" s="274"/>
      <c r="L17" s="289"/>
    </row>
    <row r="18" spans="1:12" ht="13.5" thickBot="1" x14ac:dyDescent="0.25">
      <c r="A18" s="289"/>
      <c r="B18" s="311"/>
      <c r="C18" s="298" t="s">
        <v>33</v>
      </c>
      <c r="D18" s="298"/>
      <c r="E18" s="826">
        <v>4</v>
      </c>
      <c r="F18" s="286"/>
      <c r="G18" s="272"/>
      <c r="H18" s="272"/>
      <c r="I18" s="272"/>
      <c r="J18" s="273"/>
      <c r="K18" s="274"/>
      <c r="L18" s="289"/>
    </row>
    <row r="19" spans="1:12" ht="13.5" thickBot="1" x14ac:dyDescent="0.25">
      <c r="A19" s="289"/>
      <c r="B19" s="290"/>
      <c r="C19" s="296"/>
      <c r="D19" s="296"/>
      <c r="E19" s="827"/>
      <c r="F19" s="286"/>
      <c r="G19" s="272"/>
      <c r="H19" s="272"/>
      <c r="I19" s="272"/>
      <c r="J19" s="273"/>
      <c r="K19" s="274"/>
      <c r="L19" s="289"/>
    </row>
    <row r="20" spans="1:12" ht="13.5" customHeight="1" thickBot="1" x14ac:dyDescent="0.25">
      <c r="A20" s="289"/>
      <c r="B20" s="310"/>
      <c r="C20" s="1395" t="s">
        <v>32</v>
      </c>
      <c r="D20" s="1388"/>
      <c r="E20" s="826">
        <v>6</v>
      </c>
      <c r="F20" s="286"/>
      <c r="G20" s="272"/>
      <c r="H20" s="272"/>
      <c r="I20" s="272"/>
      <c r="J20" s="273"/>
      <c r="K20" s="274"/>
      <c r="L20" s="289"/>
    </row>
    <row r="21" spans="1:12" x14ac:dyDescent="0.2">
      <c r="A21" s="289"/>
      <c r="B21" s="302"/>
      <c r="C21" s="1385" t="s">
        <v>2</v>
      </c>
      <c r="D21" s="1385"/>
      <c r="E21" s="825">
        <v>6</v>
      </c>
      <c r="F21" s="286"/>
      <c r="G21" s="272"/>
      <c r="H21" s="272"/>
      <c r="I21" s="272"/>
      <c r="J21" s="273"/>
      <c r="K21" s="274"/>
      <c r="L21" s="289"/>
    </row>
    <row r="22" spans="1:12" x14ac:dyDescent="0.2">
      <c r="A22" s="289"/>
      <c r="B22" s="302"/>
      <c r="C22" s="1385" t="s">
        <v>13</v>
      </c>
      <c r="D22" s="1385"/>
      <c r="E22" s="825">
        <v>7</v>
      </c>
      <c r="F22" s="286"/>
      <c r="G22" s="272"/>
      <c r="H22" s="272"/>
      <c r="I22" s="272"/>
      <c r="J22" s="273"/>
      <c r="K22" s="274"/>
      <c r="L22" s="289"/>
    </row>
    <row r="23" spans="1:12" x14ac:dyDescent="0.2">
      <c r="A23" s="289"/>
      <c r="B23" s="302"/>
      <c r="C23" s="1385" t="s">
        <v>7</v>
      </c>
      <c r="D23" s="1385"/>
      <c r="E23" s="825">
        <v>8</v>
      </c>
      <c r="F23" s="286"/>
      <c r="G23" s="272"/>
      <c r="H23" s="272"/>
      <c r="I23" s="272"/>
      <c r="J23" s="273"/>
      <c r="K23" s="274"/>
      <c r="L23" s="289"/>
    </row>
    <row r="24" spans="1:12" x14ac:dyDescent="0.2">
      <c r="A24" s="289"/>
      <c r="B24" s="303"/>
      <c r="C24" s="1385" t="s">
        <v>417</v>
      </c>
      <c r="D24" s="1385"/>
      <c r="E24" s="825">
        <v>9</v>
      </c>
      <c r="F24" s="286"/>
      <c r="G24" s="276"/>
      <c r="H24" s="272"/>
      <c r="I24" s="272"/>
      <c r="J24" s="273"/>
      <c r="K24" s="274"/>
      <c r="L24" s="289"/>
    </row>
    <row r="25" spans="1:12" ht="22.5" customHeight="1" x14ac:dyDescent="0.2">
      <c r="A25" s="289"/>
      <c r="B25" s="292"/>
      <c r="C25" s="1383" t="s">
        <v>28</v>
      </c>
      <c r="D25" s="1383"/>
      <c r="E25" s="825">
        <v>10</v>
      </c>
      <c r="F25" s="286"/>
      <c r="G25" s="272"/>
      <c r="H25" s="272"/>
      <c r="I25" s="272"/>
      <c r="J25" s="273"/>
      <c r="K25" s="274"/>
      <c r="L25" s="289"/>
    </row>
    <row r="26" spans="1:12" x14ac:dyDescent="0.2">
      <c r="A26" s="289"/>
      <c r="B26" s="292"/>
      <c r="C26" s="1385" t="s">
        <v>25</v>
      </c>
      <c r="D26" s="1385"/>
      <c r="E26" s="825">
        <v>11</v>
      </c>
      <c r="F26" s="286"/>
      <c r="G26" s="272"/>
      <c r="H26" s="272"/>
      <c r="I26" s="272"/>
      <c r="J26" s="273"/>
      <c r="K26" s="274"/>
      <c r="L26" s="289"/>
    </row>
    <row r="27" spans="1:12" ht="12.75" customHeight="1" thickBot="1" x14ac:dyDescent="0.25">
      <c r="A27" s="289"/>
      <c r="B27" s="286"/>
      <c r="C27" s="294"/>
      <c r="D27" s="294"/>
      <c r="E27" s="825"/>
      <c r="F27" s="286"/>
      <c r="G27" s="272"/>
      <c r="H27" s="1389">
        <v>42370</v>
      </c>
      <c r="I27" s="1390"/>
      <c r="J27" s="1390"/>
      <c r="K27" s="276"/>
      <c r="L27" s="289"/>
    </row>
    <row r="28" spans="1:12" ht="13.5" customHeight="1" thickBot="1" x14ac:dyDescent="0.25">
      <c r="A28" s="289"/>
      <c r="B28" s="388"/>
      <c r="C28" s="1387" t="s">
        <v>12</v>
      </c>
      <c r="D28" s="1388"/>
      <c r="E28" s="826">
        <v>12</v>
      </c>
      <c r="F28" s="286"/>
      <c r="G28" s="272"/>
      <c r="H28" s="1390"/>
      <c r="I28" s="1390"/>
      <c r="J28" s="1390"/>
      <c r="K28" s="276"/>
      <c r="L28" s="289"/>
    </row>
    <row r="29" spans="1:12" ht="12.75" hidden="1" customHeight="1" x14ac:dyDescent="0.2">
      <c r="A29" s="289"/>
      <c r="B29" s="287"/>
      <c r="C29" s="1385" t="s">
        <v>45</v>
      </c>
      <c r="D29" s="1385"/>
      <c r="E29" s="825">
        <v>12</v>
      </c>
      <c r="F29" s="286"/>
      <c r="G29" s="272"/>
      <c r="H29" s="1390"/>
      <c r="I29" s="1390"/>
      <c r="J29" s="1390"/>
      <c r="K29" s="276"/>
      <c r="L29" s="289"/>
    </row>
    <row r="30" spans="1:12" ht="22.5" customHeight="1" x14ac:dyDescent="0.2">
      <c r="A30" s="289"/>
      <c r="B30" s="287"/>
      <c r="C30" s="1386" t="s">
        <v>420</v>
      </c>
      <c r="D30" s="1386"/>
      <c r="E30" s="825">
        <v>12</v>
      </c>
      <c r="F30" s="286"/>
      <c r="G30" s="272"/>
      <c r="H30" s="1390"/>
      <c r="I30" s="1390"/>
      <c r="J30" s="1390"/>
      <c r="K30" s="276"/>
      <c r="L30" s="289"/>
    </row>
    <row r="31" spans="1:12" ht="12.75" customHeight="1" thickBot="1" x14ac:dyDescent="0.25">
      <c r="A31" s="289"/>
      <c r="B31" s="292"/>
      <c r="C31" s="301"/>
      <c r="D31" s="301"/>
      <c r="E31" s="827"/>
      <c r="F31" s="286"/>
      <c r="G31" s="272"/>
      <c r="H31" s="1390"/>
      <c r="I31" s="1390"/>
      <c r="J31" s="1390"/>
      <c r="K31" s="276"/>
      <c r="L31" s="289"/>
    </row>
    <row r="32" spans="1:12" ht="13.5" customHeight="1" thickBot="1" x14ac:dyDescent="0.25">
      <c r="A32" s="289"/>
      <c r="B32" s="309"/>
      <c r="C32" s="295" t="s">
        <v>11</v>
      </c>
      <c r="D32" s="295"/>
      <c r="E32" s="826">
        <v>13</v>
      </c>
      <c r="F32" s="286"/>
      <c r="G32" s="272"/>
      <c r="H32" s="1390"/>
      <c r="I32" s="1390"/>
      <c r="J32" s="1390"/>
      <c r="K32" s="276"/>
      <c r="L32" s="289"/>
    </row>
    <row r="33" spans="1:12" ht="12.75" customHeight="1" x14ac:dyDescent="0.2">
      <c r="A33" s="289"/>
      <c r="B33" s="287"/>
      <c r="C33" s="1391" t="s">
        <v>18</v>
      </c>
      <c r="D33" s="1391"/>
      <c r="E33" s="825">
        <v>13</v>
      </c>
      <c r="F33" s="286"/>
      <c r="G33" s="272"/>
      <c r="H33" s="1390"/>
      <c r="I33" s="1390"/>
      <c r="J33" s="1390"/>
      <c r="K33" s="276"/>
      <c r="L33" s="289"/>
    </row>
    <row r="34" spans="1:12" ht="12.75" customHeight="1" x14ac:dyDescent="0.2">
      <c r="A34" s="289"/>
      <c r="B34" s="287"/>
      <c r="C34" s="1384" t="s">
        <v>8</v>
      </c>
      <c r="D34" s="1384"/>
      <c r="E34" s="825">
        <v>14</v>
      </c>
      <c r="F34" s="286"/>
      <c r="G34" s="272"/>
      <c r="H34" s="277"/>
      <c r="I34" s="277"/>
      <c r="J34" s="277"/>
      <c r="K34" s="276"/>
      <c r="L34" s="289"/>
    </row>
    <row r="35" spans="1:12" ht="12.75" customHeight="1" x14ac:dyDescent="0.2">
      <c r="A35" s="289"/>
      <c r="B35" s="287"/>
      <c r="C35" s="1384" t="s">
        <v>26</v>
      </c>
      <c r="D35" s="1384"/>
      <c r="E35" s="825">
        <v>14</v>
      </c>
      <c r="F35" s="286"/>
      <c r="G35" s="272"/>
      <c r="H35" s="277"/>
      <c r="I35" s="277"/>
      <c r="J35" s="277"/>
      <c r="K35" s="276"/>
      <c r="L35" s="289"/>
    </row>
    <row r="36" spans="1:12" ht="12.75" customHeight="1" x14ac:dyDescent="0.2">
      <c r="A36" s="289"/>
      <c r="B36" s="287"/>
      <c r="C36" s="1384" t="s">
        <v>6</v>
      </c>
      <c r="D36" s="1384"/>
      <c r="E36" s="825">
        <v>15</v>
      </c>
      <c r="F36" s="286"/>
      <c r="G36" s="272"/>
      <c r="H36" s="277"/>
      <c r="I36" s="277"/>
      <c r="J36" s="277"/>
      <c r="K36" s="276"/>
      <c r="L36" s="289"/>
    </row>
    <row r="37" spans="1:12" ht="12.75" customHeight="1" x14ac:dyDescent="0.2">
      <c r="A37" s="289"/>
      <c r="B37" s="287"/>
      <c r="C37" s="1391" t="s">
        <v>49</v>
      </c>
      <c r="D37" s="1391"/>
      <c r="E37" s="825">
        <v>16</v>
      </c>
      <c r="F37" s="286"/>
      <c r="G37" s="272"/>
      <c r="H37" s="277"/>
      <c r="I37" s="277"/>
      <c r="J37" s="277"/>
      <c r="K37" s="276"/>
      <c r="L37" s="289"/>
    </row>
    <row r="38" spans="1:12" ht="12.75" customHeight="1" x14ac:dyDescent="0.2">
      <c r="A38" s="289"/>
      <c r="B38" s="293"/>
      <c r="C38" s="1384" t="s">
        <v>14</v>
      </c>
      <c r="D38" s="1384"/>
      <c r="E38" s="825">
        <v>16</v>
      </c>
      <c r="F38" s="286"/>
      <c r="G38" s="272"/>
      <c r="H38" s="272"/>
      <c r="I38" s="272"/>
      <c r="J38" s="273"/>
      <c r="K38" s="274"/>
      <c r="L38" s="289"/>
    </row>
    <row r="39" spans="1:12" ht="12.75" customHeight="1" x14ac:dyDescent="0.2">
      <c r="A39" s="289"/>
      <c r="B39" s="287"/>
      <c r="C39" s="1385" t="s">
        <v>31</v>
      </c>
      <c r="D39" s="1385"/>
      <c r="E39" s="825">
        <v>17</v>
      </c>
      <c r="F39" s="286"/>
      <c r="G39" s="272"/>
      <c r="H39" s="272"/>
      <c r="I39" s="272"/>
      <c r="J39" s="278"/>
      <c r="K39" s="278"/>
      <c r="L39" s="289"/>
    </row>
    <row r="40" spans="1:12" ht="13.5" thickBot="1" x14ac:dyDescent="0.25">
      <c r="A40" s="289"/>
      <c r="B40" s="289"/>
      <c r="C40" s="286"/>
      <c r="D40" s="286"/>
      <c r="E40" s="827"/>
      <c r="F40" s="286"/>
      <c r="G40" s="272"/>
      <c r="H40" s="272"/>
      <c r="I40" s="272"/>
      <c r="J40" s="278"/>
      <c r="K40" s="278"/>
      <c r="L40" s="289"/>
    </row>
    <row r="41" spans="1:12" ht="13.5" customHeight="1" thickBot="1" x14ac:dyDescent="0.25">
      <c r="A41" s="289"/>
      <c r="B41" s="372"/>
      <c r="C41" s="1392" t="s">
        <v>29</v>
      </c>
      <c r="D41" s="1388"/>
      <c r="E41" s="826">
        <v>18</v>
      </c>
      <c r="F41" s="286"/>
      <c r="G41" s="272"/>
      <c r="H41" s="272"/>
      <c r="I41" s="272"/>
      <c r="J41" s="278"/>
      <c r="K41" s="278"/>
      <c r="L41" s="289"/>
    </row>
    <row r="42" spans="1:12" x14ac:dyDescent="0.2">
      <c r="A42" s="289"/>
      <c r="B42" s="289"/>
      <c r="C42" s="1385" t="s">
        <v>30</v>
      </c>
      <c r="D42" s="1385"/>
      <c r="E42" s="825">
        <v>18</v>
      </c>
      <c r="F42" s="286"/>
      <c r="G42" s="272"/>
      <c r="H42" s="272"/>
      <c r="I42" s="272"/>
      <c r="J42" s="279"/>
      <c r="K42" s="279"/>
      <c r="L42" s="289"/>
    </row>
    <row r="43" spans="1:12" x14ac:dyDescent="0.2">
      <c r="A43" s="289"/>
      <c r="B43" s="293"/>
      <c r="C43" s="1385" t="s">
        <v>0</v>
      </c>
      <c r="D43" s="1385"/>
      <c r="E43" s="825">
        <v>19</v>
      </c>
      <c r="F43" s="286"/>
      <c r="G43" s="272"/>
      <c r="H43" s="272"/>
      <c r="I43" s="272"/>
      <c r="J43" s="280"/>
      <c r="K43" s="281"/>
      <c r="L43" s="289"/>
    </row>
    <row r="44" spans="1:12" x14ac:dyDescent="0.2">
      <c r="A44" s="289"/>
      <c r="B44" s="293"/>
      <c r="C44" s="1385" t="s">
        <v>16</v>
      </c>
      <c r="D44" s="1385"/>
      <c r="E44" s="825">
        <v>19</v>
      </c>
      <c r="F44" s="286"/>
      <c r="G44" s="272"/>
      <c r="H44" s="272"/>
      <c r="I44" s="272"/>
      <c r="J44" s="280"/>
      <c r="K44" s="281"/>
      <c r="L44" s="289"/>
    </row>
    <row r="45" spans="1:12" x14ac:dyDescent="0.2">
      <c r="A45" s="289"/>
      <c r="B45" s="293"/>
      <c r="C45" s="1385" t="s">
        <v>1</v>
      </c>
      <c r="D45" s="1385"/>
      <c r="E45" s="828">
        <v>19</v>
      </c>
      <c r="F45" s="296"/>
      <c r="G45" s="282"/>
      <c r="H45" s="283"/>
      <c r="I45" s="282"/>
      <c r="J45" s="282"/>
      <c r="K45" s="282"/>
      <c r="L45" s="289"/>
    </row>
    <row r="46" spans="1:12" x14ac:dyDescent="0.2">
      <c r="A46" s="289"/>
      <c r="B46" s="293"/>
      <c r="C46" s="1385" t="s">
        <v>22</v>
      </c>
      <c r="D46" s="1385"/>
      <c r="E46" s="828">
        <v>19</v>
      </c>
      <c r="F46" s="296"/>
      <c r="G46" s="282"/>
      <c r="H46" s="283"/>
      <c r="I46" s="282"/>
      <c r="J46" s="282"/>
      <c r="K46" s="282"/>
      <c r="L46" s="289"/>
    </row>
    <row r="47" spans="1:12" ht="12.75" customHeight="1" thickBot="1" x14ac:dyDescent="0.25">
      <c r="A47" s="289"/>
      <c r="B47" s="292"/>
      <c r="C47" s="292"/>
      <c r="D47" s="292"/>
      <c r="E47" s="829"/>
      <c r="F47" s="288"/>
      <c r="G47" s="280"/>
      <c r="H47" s="283"/>
      <c r="I47" s="280"/>
      <c r="J47" s="280"/>
      <c r="K47" s="281"/>
      <c r="L47" s="289"/>
    </row>
    <row r="48" spans="1:12" ht="13.5" customHeight="1" thickBot="1" x14ac:dyDescent="0.25">
      <c r="A48" s="289"/>
      <c r="B48" s="312"/>
      <c r="C48" s="1395" t="s">
        <v>38</v>
      </c>
      <c r="D48" s="1388"/>
      <c r="E48" s="824">
        <v>20</v>
      </c>
      <c r="F48" s="288"/>
      <c r="G48" s="280"/>
      <c r="H48" s="283"/>
      <c r="I48" s="280"/>
      <c r="J48" s="280"/>
      <c r="K48" s="281"/>
      <c r="L48" s="289"/>
    </row>
    <row r="49" spans="1:12" x14ac:dyDescent="0.2">
      <c r="A49" s="289"/>
      <c r="B49" s="289"/>
      <c r="C49" s="1385" t="s">
        <v>47</v>
      </c>
      <c r="D49" s="1385"/>
      <c r="E49" s="828">
        <v>20</v>
      </c>
      <c r="F49" s="288"/>
      <c r="G49" s="280"/>
      <c r="H49" s="283"/>
      <c r="I49" s="280"/>
      <c r="J49" s="280"/>
      <c r="K49" s="281"/>
      <c r="L49" s="289"/>
    </row>
    <row r="50" spans="1:12" ht="12.75" customHeight="1" x14ac:dyDescent="0.2">
      <c r="A50" s="289"/>
      <c r="B50" s="292"/>
      <c r="C50" s="1383" t="s">
        <v>476</v>
      </c>
      <c r="D50" s="1383"/>
      <c r="E50" s="830">
        <v>21</v>
      </c>
      <c r="F50" s="288"/>
      <c r="G50" s="280"/>
      <c r="H50" s="283"/>
      <c r="I50" s="280"/>
      <c r="J50" s="280"/>
      <c r="K50" s="281"/>
      <c r="L50" s="289"/>
    </row>
    <row r="51" spans="1:12" ht="11.25" customHeight="1" thickBot="1" x14ac:dyDescent="0.25">
      <c r="A51" s="289"/>
      <c r="B51" s="289"/>
      <c r="C51" s="297"/>
      <c r="D51" s="297"/>
      <c r="E51" s="825"/>
      <c r="F51" s="288"/>
      <c r="G51" s="280"/>
      <c r="H51" s="283"/>
      <c r="I51" s="280"/>
      <c r="J51" s="280"/>
      <c r="K51" s="281"/>
      <c r="L51" s="289"/>
    </row>
    <row r="52" spans="1:12" ht="13.5" thickBot="1" x14ac:dyDescent="0.25">
      <c r="A52" s="289"/>
      <c r="B52" s="308"/>
      <c r="C52" s="298" t="s">
        <v>4</v>
      </c>
      <c r="D52" s="298"/>
      <c r="E52" s="824">
        <v>22</v>
      </c>
      <c r="F52" s="296"/>
      <c r="G52" s="282"/>
      <c r="H52" s="283"/>
      <c r="I52" s="282"/>
      <c r="J52" s="282"/>
      <c r="K52" s="282"/>
      <c r="L52" s="289"/>
    </row>
    <row r="53" spans="1:12" ht="33" customHeight="1" x14ac:dyDescent="0.2">
      <c r="A53" s="289"/>
      <c r="B53" s="299"/>
      <c r="C53" s="300"/>
      <c r="D53" s="300"/>
      <c r="E53" s="831"/>
      <c r="F53" s="288"/>
      <c r="G53" s="280"/>
      <c r="H53" s="283"/>
      <c r="I53" s="280"/>
      <c r="J53" s="280"/>
      <c r="K53" s="281"/>
      <c r="L53" s="289"/>
    </row>
    <row r="54" spans="1:12" ht="33" customHeight="1" x14ac:dyDescent="0.2">
      <c r="A54" s="289"/>
      <c r="B54" s="289"/>
      <c r="C54" s="287"/>
      <c r="D54" s="287"/>
      <c r="E54" s="829"/>
      <c r="F54" s="288"/>
      <c r="G54" s="280"/>
      <c r="H54" s="283"/>
      <c r="I54" s="280"/>
      <c r="J54" s="280"/>
      <c r="K54" s="281"/>
      <c r="L54" s="289"/>
    </row>
    <row r="55" spans="1:12" ht="19.5" customHeight="1" x14ac:dyDescent="0.2">
      <c r="A55" s="289"/>
      <c r="B55" s="819" t="s">
        <v>50</v>
      </c>
      <c r="C55" s="819"/>
      <c r="D55" s="307"/>
      <c r="E55" s="832"/>
      <c r="F55" s="288"/>
      <c r="G55" s="280"/>
      <c r="H55" s="283"/>
      <c r="I55" s="280"/>
      <c r="J55" s="280"/>
      <c r="K55" s="281"/>
      <c r="L55" s="289"/>
    </row>
    <row r="56" spans="1:12" ht="21" customHeight="1" x14ac:dyDescent="0.2">
      <c r="A56" s="289"/>
      <c r="B56" s="289"/>
      <c r="C56" s="289"/>
      <c r="D56" s="289"/>
      <c r="E56" s="832"/>
      <c r="F56" s="288"/>
      <c r="G56" s="280"/>
      <c r="H56" s="283"/>
      <c r="I56" s="280"/>
      <c r="J56" s="280"/>
      <c r="K56" s="281"/>
      <c r="L56" s="289"/>
    </row>
    <row r="57" spans="1:12" ht="22.5" customHeight="1" x14ac:dyDescent="0.2">
      <c r="A57" s="289"/>
      <c r="B57" s="820" t="s">
        <v>396</v>
      </c>
      <c r="C57" s="818"/>
      <c r="D57" s="1104">
        <v>42398</v>
      </c>
      <c r="E57" s="913"/>
      <c r="F57" s="818"/>
      <c r="G57" s="280"/>
      <c r="H57" s="283"/>
      <c r="I57" s="280"/>
      <c r="J57" s="280"/>
      <c r="K57" s="281"/>
      <c r="L57" s="289"/>
    </row>
    <row r="58" spans="1:12" ht="22.5" customHeight="1" x14ac:dyDescent="0.2">
      <c r="A58" s="289"/>
      <c r="B58" s="820" t="s">
        <v>397</v>
      </c>
      <c r="C58" s="373"/>
      <c r="D58" s="1104">
        <v>42398</v>
      </c>
      <c r="E58" s="913"/>
      <c r="F58" s="374"/>
      <c r="G58" s="280"/>
      <c r="H58" s="283"/>
      <c r="I58" s="280"/>
      <c r="J58" s="280"/>
      <c r="K58" s="281"/>
      <c r="L58" s="289"/>
    </row>
    <row r="59" spans="1:12" s="141" customFormat="1" ht="28.5" customHeight="1" x14ac:dyDescent="0.2">
      <c r="A59" s="291"/>
      <c r="B59" s="1393"/>
      <c r="C59" s="1393"/>
      <c r="D59" s="1393"/>
      <c r="E59" s="829"/>
      <c r="F59" s="287"/>
      <c r="G59" s="284"/>
      <c r="H59" s="284"/>
      <c r="I59" s="284"/>
      <c r="J59" s="284"/>
      <c r="K59" s="284"/>
      <c r="L59" s="291"/>
    </row>
    <row r="60" spans="1:12" ht="7.5" customHeight="1" x14ac:dyDescent="0.2">
      <c r="A60" s="289"/>
      <c r="B60" s="1393"/>
      <c r="C60" s="1393"/>
      <c r="D60" s="1393"/>
      <c r="E60" s="833"/>
      <c r="F60" s="290"/>
      <c r="G60" s="290"/>
      <c r="H60" s="290"/>
      <c r="I60" s="290"/>
      <c r="J60" s="290"/>
      <c r="K60" s="290"/>
      <c r="L60" s="290"/>
    </row>
  </sheetData>
  <mergeCells count="30">
    <mergeCell ref="C4:F4"/>
    <mergeCell ref="C50:D50"/>
    <mergeCell ref="C33:D33"/>
    <mergeCell ref="C34:D34"/>
    <mergeCell ref="C43:D43"/>
    <mergeCell ref="C44:D44"/>
    <mergeCell ref="C45:D45"/>
    <mergeCell ref="C46:D46"/>
    <mergeCell ref="C48:D48"/>
    <mergeCell ref="C20:D20"/>
    <mergeCell ref="B5:E5"/>
    <mergeCell ref="C26:D26"/>
    <mergeCell ref="C21:D21"/>
    <mergeCell ref="C22:D22"/>
    <mergeCell ref="C23:D23"/>
    <mergeCell ref="C24:D24"/>
    <mergeCell ref="H27:J33"/>
    <mergeCell ref="C37:D37"/>
    <mergeCell ref="C41:D41"/>
    <mergeCell ref="C35:D35"/>
    <mergeCell ref="B59:D60"/>
    <mergeCell ref="C42:D42"/>
    <mergeCell ref="C49:D49"/>
    <mergeCell ref="C25:D25"/>
    <mergeCell ref="C36:D36"/>
    <mergeCell ref="C38:D38"/>
    <mergeCell ref="C39:D39"/>
    <mergeCell ref="C29:D29"/>
    <mergeCell ref="C30:D30"/>
    <mergeCell ref="C28:D28"/>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
    <tabColor theme="6"/>
  </sheetPr>
  <dimension ref="A1:L57"/>
  <sheetViews>
    <sheetView zoomScaleNormal="100" workbookViewId="0"/>
  </sheetViews>
  <sheetFormatPr defaultRowHeight="12.75" x14ac:dyDescent="0.2"/>
  <cols>
    <col min="1" max="1" width="1" style="418" customWidth="1"/>
    <col min="2" max="2" width="2.5703125" style="418" customWidth="1"/>
    <col min="3" max="3" width="1" style="418" customWidth="1"/>
    <col min="4" max="4" width="42.42578125" style="418" customWidth="1"/>
    <col min="5" max="5" width="0.28515625" style="418" customWidth="1"/>
    <col min="6" max="6" width="8.85546875" style="418" customWidth="1"/>
    <col min="7" max="7" width="11" style="418" customWidth="1"/>
    <col min="8" max="10" width="10.85546875" style="418" customWidth="1"/>
    <col min="11" max="11" width="2.5703125" style="418" customWidth="1"/>
    <col min="12" max="12" width="1" style="418" customWidth="1"/>
    <col min="13" max="16384" width="9.140625" style="418"/>
  </cols>
  <sheetData>
    <row r="1" spans="1:12" x14ac:dyDescent="0.2">
      <c r="A1" s="413"/>
      <c r="B1" s="593"/>
      <c r="C1" s="1501"/>
      <c r="D1" s="1501"/>
      <c r="E1" s="1061"/>
      <c r="F1" s="417"/>
      <c r="G1" s="417"/>
      <c r="H1" s="417"/>
      <c r="I1" s="417"/>
      <c r="J1" s="1502"/>
      <c r="K1" s="1502"/>
      <c r="L1" s="413"/>
    </row>
    <row r="2" spans="1:12" x14ac:dyDescent="0.2">
      <c r="A2" s="413"/>
      <c r="B2" s="1062"/>
      <c r="C2" s="1063"/>
      <c r="D2" s="1063"/>
      <c r="E2" s="1063"/>
      <c r="F2" s="594"/>
      <c r="G2" s="594"/>
      <c r="H2" s="423"/>
      <c r="I2" s="423"/>
      <c r="J2" s="1503" t="s">
        <v>70</v>
      </c>
      <c r="K2" s="423"/>
      <c r="L2" s="413"/>
    </row>
    <row r="3" spans="1:12" ht="13.5" thickBot="1" x14ac:dyDescent="0.25">
      <c r="A3" s="413"/>
      <c r="B3" s="482"/>
      <c r="C3" s="423"/>
      <c r="D3" s="423"/>
      <c r="E3" s="423"/>
      <c r="F3" s="423"/>
      <c r="G3" s="423"/>
      <c r="H3" s="423"/>
      <c r="I3" s="423"/>
      <c r="J3" s="1504"/>
      <c r="K3" s="784"/>
      <c r="L3" s="413"/>
    </row>
    <row r="4" spans="1:12" ht="13.5" thickBot="1" x14ac:dyDescent="0.25">
      <c r="A4" s="413"/>
      <c r="B4" s="482"/>
      <c r="C4" s="1505" t="s">
        <v>435</v>
      </c>
      <c r="D4" s="1506"/>
      <c r="E4" s="1506"/>
      <c r="F4" s="1506"/>
      <c r="G4" s="1506"/>
      <c r="H4" s="1506"/>
      <c r="I4" s="1506"/>
      <c r="J4" s="1507"/>
      <c r="K4" s="423"/>
      <c r="L4" s="413"/>
    </row>
    <row r="5" spans="1:12" ht="4.5" customHeight="1" x14ac:dyDescent="0.2">
      <c r="A5" s="413"/>
      <c r="B5" s="482"/>
      <c r="C5" s="423"/>
      <c r="D5" s="423"/>
      <c r="E5" s="423"/>
      <c r="F5" s="423"/>
      <c r="G5" s="423"/>
      <c r="H5" s="423"/>
      <c r="I5" s="423"/>
      <c r="J5" s="784"/>
      <c r="K5" s="423"/>
      <c r="L5" s="413"/>
    </row>
    <row r="6" spans="1:12" s="427" customFormat="1" ht="51" customHeight="1" x14ac:dyDescent="0.2">
      <c r="A6" s="425"/>
      <c r="B6" s="586"/>
      <c r="C6" s="1508">
        <v>2013</v>
      </c>
      <c r="D6" s="1509"/>
      <c r="E6" s="596"/>
      <c r="F6" s="1065" t="s">
        <v>398</v>
      </c>
      <c r="G6" s="1066" t="s">
        <v>436</v>
      </c>
      <c r="H6" s="1065" t="s">
        <v>437</v>
      </c>
      <c r="I6" s="1065" t="s">
        <v>438</v>
      </c>
      <c r="J6" s="1065" t="s">
        <v>439</v>
      </c>
      <c r="K6" s="421"/>
      <c r="L6" s="425"/>
    </row>
    <row r="7" spans="1:12" s="455" customFormat="1" ht="14.25" customHeight="1" x14ac:dyDescent="0.2">
      <c r="A7" s="451"/>
      <c r="B7" s="785"/>
      <c r="C7" s="1510" t="s">
        <v>68</v>
      </c>
      <c r="D7" s="1510"/>
      <c r="E7" s="1067"/>
      <c r="F7" s="1072">
        <v>17339</v>
      </c>
      <c r="G7" s="1073">
        <v>854394</v>
      </c>
      <c r="H7" s="1085">
        <v>46.387136600326734</v>
      </c>
      <c r="I7" s="1074">
        <v>33.201457407238344</v>
      </c>
      <c r="J7" s="1074">
        <v>354.13049183812137</v>
      </c>
      <c r="K7" s="1068"/>
      <c r="L7" s="451"/>
    </row>
    <row r="8" spans="1:12" s="427" customFormat="1" ht="12.75" customHeight="1" x14ac:dyDescent="0.2">
      <c r="A8" s="425"/>
      <c r="B8" s="586"/>
      <c r="C8" s="875" t="s">
        <v>364</v>
      </c>
      <c r="D8" s="876"/>
      <c r="E8" s="876"/>
      <c r="F8" s="1075">
        <v>289</v>
      </c>
      <c r="G8" s="1076">
        <v>6191</v>
      </c>
      <c r="H8" s="1086">
        <v>23.303346256634168</v>
      </c>
      <c r="I8" s="1077">
        <v>23.63317719269908</v>
      </c>
      <c r="J8" s="1077">
        <v>150.98987108655618</v>
      </c>
      <c r="K8" s="877"/>
      <c r="L8" s="425"/>
    </row>
    <row r="9" spans="1:12" s="427" customFormat="1" ht="24" customHeight="1" x14ac:dyDescent="0.2">
      <c r="A9" s="425"/>
      <c r="B9" s="586"/>
      <c r="C9" s="875"/>
      <c r="D9" s="878" t="s">
        <v>440</v>
      </c>
      <c r="E9" s="878"/>
      <c r="F9" s="1078">
        <v>271</v>
      </c>
      <c r="G9" s="1079">
        <v>5550</v>
      </c>
      <c r="H9" s="1087">
        <v>24.918062227809457</v>
      </c>
      <c r="I9" s="1080">
        <v>23.445225225225226</v>
      </c>
      <c r="J9" s="1080">
        <v>156.31195652173912</v>
      </c>
      <c r="K9" s="877"/>
      <c r="L9" s="425"/>
    </row>
    <row r="10" spans="1:12" s="427" customFormat="1" ht="12.75" customHeight="1" x14ac:dyDescent="0.2">
      <c r="A10" s="425"/>
      <c r="B10" s="586"/>
      <c r="C10" s="875"/>
      <c r="D10" s="878" t="s">
        <v>441</v>
      </c>
      <c r="E10" s="878"/>
      <c r="F10" s="1078">
        <v>18</v>
      </c>
      <c r="G10" s="1079">
        <v>641</v>
      </c>
      <c r="H10" s="1087">
        <v>14.927806241266882</v>
      </c>
      <c r="I10" s="1080">
        <v>25.260530421216849</v>
      </c>
      <c r="J10" s="1080">
        <v>121.49397590361446</v>
      </c>
      <c r="K10" s="877"/>
      <c r="L10" s="425"/>
    </row>
    <row r="11" spans="1:12" s="884" customFormat="1" ht="12.75" customHeight="1" x14ac:dyDescent="0.2">
      <c r="A11" s="881"/>
      <c r="B11" s="882"/>
      <c r="C11" s="875" t="s">
        <v>365</v>
      </c>
      <c r="D11" s="883"/>
      <c r="E11" s="883"/>
      <c r="F11" s="1075">
        <v>102</v>
      </c>
      <c r="G11" s="1076">
        <v>3275</v>
      </c>
      <c r="H11" s="1086">
        <v>47.061359390717058</v>
      </c>
      <c r="I11" s="1077">
        <v>31.438167938931297</v>
      </c>
      <c r="J11" s="1077">
        <v>462.12278481012657</v>
      </c>
      <c r="K11" s="587"/>
      <c r="L11" s="881"/>
    </row>
    <row r="12" spans="1:12" s="884" customFormat="1" ht="12.75" customHeight="1" x14ac:dyDescent="0.2">
      <c r="A12" s="881"/>
      <c r="B12" s="882"/>
      <c r="C12" s="875" t="s">
        <v>366</v>
      </c>
      <c r="D12" s="883"/>
      <c r="E12" s="883"/>
      <c r="F12" s="1075">
        <v>4121</v>
      </c>
      <c r="G12" s="1076">
        <v>191852</v>
      </c>
      <c r="H12" s="1086">
        <v>40.242142533519036</v>
      </c>
      <c r="I12" s="1077">
        <v>32.969523382607427</v>
      </c>
      <c r="J12" s="1077">
        <v>360.88340322126567</v>
      </c>
      <c r="K12" s="587"/>
      <c r="L12" s="881"/>
    </row>
    <row r="13" spans="1:12" s="427" customFormat="1" ht="12.75" customHeight="1" x14ac:dyDescent="0.2">
      <c r="A13" s="425"/>
      <c r="B13" s="586"/>
      <c r="C13" s="885"/>
      <c r="D13" s="878" t="s">
        <v>442</v>
      </c>
      <c r="E13" s="878"/>
      <c r="F13" s="1078">
        <v>708</v>
      </c>
      <c r="G13" s="1079">
        <v>32199</v>
      </c>
      <c r="H13" s="1087">
        <v>46.620623751194515</v>
      </c>
      <c r="I13" s="1080">
        <v>23.907419485077178</v>
      </c>
      <c r="J13" s="1080">
        <v>318.81505108158666</v>
      </c>
      <c r="K13" s="877"/>
      <c r="L13" s="425"/>
    </row>
    <row r="14" spans="1:12" s="427" customFormat="1" ht="12.75" customHeight="1" x14ac:dyDescent="0.2">
      <c r="A14" s="425"/>
      <c r="B14" s="586"/>
      <c r="C14" s="885"/>
      <c r="D14" s="878" t="s">
        <v>443</v>
      </c>
      <c r="E14" s="878"/>
      <c r="F14" s="1078">
        <v>613</v>
      </c>
      <c r="G14" s="1079">
        <v>21349</v>
      </c>
      <c r="H14" s="1087">
        <v>15.355236848540645</v>
      </c>
      <c r="I14" s="1080">
        <v>39.32338751229566</v>
      </c>
      <c r="J14" s="1080">
        <v>294.99136218363998</v>
      </c>
      <c r="K14" s="877"/>
      <c r="L14" s="425"/>
    </row>
    <row r="15" spans="1:12" s="427" customFormat="1" ht="12.75" customHeight="1" x14ac:dyDescent="0.2">
      <c r="A15" s="425"/>
      <c r="B15" s="586"/>
      <c r="C15" s="885"/>
      <c r="D15" s="878" t="s">
        <v>444</v>
      </c>
      <c r="E15" s="878"/>
      <c r="F15" s="1078">
        <v>213</v>
      </c>
      <c r="G15" s="1079">
        <v>7633</v>
      </c>
      <c r="H15" s="1087">
        <v>45.144310385616279</v>
      </c>
      <c r="I15" s="1080">
        <v>24.551552469540155</v>
      </c>
      <c r="J15" s="1080">
        <v>192.53491796381994</v>
      </c>
      <c r="K15" s="877"/>
      <c r="L15" s="425"/>
    </row>
    <row r="16" spans="1:12" s="427" customFormat="1" ht="24" customHeight="1" x14ac:dyDescent="0.2">
      <c r="A16" s="425"/>
      <c r="B16" s="586"/>
      <c r="C16" s="885"/>
      <c r="D16" s="878" t="s">
        <v>445</v>
      </c>
      <c r="E16" s="878"/>
      <c r="F16" s="1078">
        <v>206</v>
      </c>
      <c r="G16" s="1079">
        <v>9853</v>
      </c>
      <c r="H16" s="1087">
        <v>52.681388012618299</v>
      </c>
      <c r="I16" s="1080">
        <v>31.342332284583375</v>
      </c>
      <c r="J16" s="1080">
        <v>598.72001567807683</v>
      </c>
      <c r="K16" s="877"/>
      <c r="L16" s="425"/>
    </row>
    <row r="17" spans="1:12" s="427" customFormat="1" ht="24" customHeight="1" x14ac:dyDescent="0.2">
      <c r="A17" s="425"/>
      <c r="B17" s="586"/>
      <c r="C17" s="885"/>
      <c r="D17" s="878" t="s">
        <v>446</v>
      </c>
      <c r="E17" s="878"/>
      <c r="F17" s="1078">
        <v>150</v>
      </c>
      <c r="G17" s="1079">
        <v>8332</v>
      </c>
      <c r="H17" s="1087">
        <v>67.933143090093765</v>
      </c>
      <c r="I17" s="1080">
        <v>37.688790206433026</v>
      </c>
      <c r="J17" s="1080">
        <v>836.95655806182117</v>
      </c>
      <c r="K17" s="877"/>
      <c r="L17" s="425"/>
    </row>
    <row r="18" spans="1:12" s="427" customFormat="1" ht="12.75" customHeight="1" x14ac:dyDescent="0.2">
      <c r="A18" s="425"/>
      <c r="B18" s="586"/>
      <c r="C18" s="885"/>
      <c r="D18" s="878" t="s">
        <v>410</v>
      </c>
      <c r="E18" s="878"/>
      <c r="F18" s="1078">
        <v>51</v>
      </c>
      <c r="G18" s="1079">
        <v>4991</v>
      </c>
      <c r="H18" s="1087">
        <v>82.482234341431166</v>
      </c>
      <c r="I18" s="1080">
        <v>33.878180725305548</v>
      </c>
      <c r="J18" s="1080">
        <v>617.24918953965857</v>
      </c>
      <c r="K18" s="877"/>
      <c r="L18" s="425"/>
    </row>
    <row r="19" spans="1:12" s="427" customFormat="1" ht="12.75" customHeight="1" x14ac:dyDescent="0.2">
      <c r="A19" s="425"/>
      <c r="B19" s="586"/>
      <c r="C19" s="885"/>
      <c r="D19" s="878" t="s">
        <v>411</v>
      </c>
      <c r="E19" s="878"/>
      <c r="F19" s="1078">
        <v>241</v>
      </c>
      <c r="G19" s="1079">
        <v>12883</v>
      </c>
      <c r="H19" s="1087">
        <v>61.952392402019719</v>
      </c>
      <c r="I19" s="1080">
        <v>29.953349375145542</v>
      </c>
      <c r="J19" s="1080">
        <v>353.07149795997668</v>
      </c>
      <c r="K19" s="877"/>
      <c r="L19" s="425"/>
    </row>
    <row r="20" spans="1:12" s="427" customFormat="1" ht="12.75" customHeight="1" x14ac:dyDescent="0.2">
      <c r="A20" s="425"/>
      <c r="B20" s="586"/>
      <c r="C20" s="885"/>
      <c r="D20" s="878" t="s">
        <v>412</v>
      </c>
      <c r="E20" s="878"/>
      <c r="F20" s="1078">
        <v>302</v>
      </c>
      <c r="G20" s="1079">
        <v>10717</v>
      </c>
      <c r="H20" s="1087">
        <v>37.940312245548199</v>
      </c>
      <c r="I20" s="1080">
        <v>30.205374638424932</v>
      </c>
      <c r="J20" s="1080">
        <v>291.10918209876542</v>
      </c>
      <c r="K20" s="877"/>
      <c r="L20" s="425"/>
    </row>
    <row r="21" spans="1:12" s="427" customFormat="1" ht="12.75" customHeight="1" x14ac:dyDescent="0.2">
      <c r="A21" s="425"/>
      <c r="B21" s="586"/>
      <c r="C21" s="885"/>
      <c r="D21" s="878" t="s">
        <v>447</v>
      </c>
      <c r="E21" s="878"/>
      <c r="F21" s="1078">
        <v>777</v>
      </c>
      <c r="G21" s="1079">
        <v>24876</v>
      </c>
      <c r="H21" s="1087">
        <v>44.411118847410421</v>
      </c>
      <c r="I21" s="1080">
        <v>31.208554429972665</v>
      </c>
      <c r="J21" s="1080">
        <v>277.37281864709871</v>
      </c>
      <c r="K21" s="877"/>
      <c r="L21" s="425"/>
    </row>
    <row r="22" spans="1:12" s="427" customFormat="1" ht="24" customHeight="1" x14ac:dyDescent="0.2">
      <c r="A22" s="425"/>
      <c r="B22" s="586"/>
      <c r="C22" s="885"/>
      <c r="D22" s="878" t="s">
        <v>448</v>
      </c>
      <c r="E22" s="878"/>
      <c r="F22" s="1078">
        <v>357</v>
      </c>
      <c r="G22" s="1079">
        <v>22481</v>
      </c>
      <c r="H22" s="1087">
        <v>56.630056929820135</v>
      </c>
      <c r="I22" s="1080">
        <v>32.391886481918064</v>
      </c>
      <c r="J22" s="1080">
        <v>345.05740643120714</v>
      </c>
      <c r="K22" s="877"/>
      <c r="L22" s="425"/>
    </row>
    <row r="23" spans="1:12" s="427" customFormat="1" ht="24" customHeight="1" x14ac:dyDescent="0.2">
      <c r="A23" s="425"/>
      <c r="B23" s="586"/>
      <c r="C23" s="885"/>
      <c r="D23" s="878" t="s">
        <v>449</v>
      </c>
      <c r="E23" s="878"/>
      <c r="F23" s="1078">
        <v>143</v>
      </c>
      <c r="G23" s="1079">
        <v>21017</v>
      </c>
      <c r="H23" s="1087">
        <v>71.887399097003694</v>
      </c>
      <c r="I23" s="1080">
        <v>47.781177142313368</v>
      </c>
      <c r="J23" s="1080">
        <v>290.25018830027619</v>
      </c>
      <c r="K23" s="877"/>
      <c r="L23" s="425"/>
    </row>
    <row r="24" spans="1:12" s="427" customFormat="1" ht="12.75" customHeight="1" x14ac:dyDescent="0.2">
      <c r="A24" s="425"/>
      <c r="B24" s="586"/>
      <c r="C24" s="885"/>
      <c r="D24" s="878" t="s">
        <v>450</v>
      </c>
      <c r="E24" s="878"/>
      <c r="F24" s="1078">
        <v>147</v>
      </c>
      <c r="G24" s="1079">
        <v>5426</v>
      </c>
      <c r="H24" s="1087">
        <v>30.646709968935333</v>
      </c>
      <c r="I24" s="1080">
        <v>34.359380759307044</v>
      </c>
      <c r="J24" s="1080">
        <v>201.75940460081191</v>
      </c>
      <c r="K24" s="877"/>
      <c r="L24" s="425"/>
    </row>
    <row r="25" spans="1:12" s="427" customFormat="1" ht="12.75" customHeight="1" x14ac:dyDescent="0.2">
      <c r="A25" s="425"/>
      <c r="B25" s="586"/>
      <c r="C25" s="885"/>
      <c r="D25" s="878" t="s">
        <v>451</v>
      </c>
      <c r="E25" s="878"/>
      <c r="F25" s="1078">
        <v>85</v>
      </c>
      <c r="G25" s="1079">
        <v>5032</v>
      </c>
      <c r="H25" s="1087">
        <v>54.571087734519033</v>
      </c>
      <c r="I25" s="1080">
        <v>28.184817170111288</v>
      </c>
      <c r="J25" s="1080">
        <v>238.41898052217158</v>
      </c>
      <c r="K25" s="877"/>
      <c r="L25" s="425"/>
    </row>
    <row r="26" spans="1:12" s="427" customFormat="1" ht="12.75" customHeight="1" x14ac:dyDescent="0.2">
      <c r="A26" s="425"/>
      <c r="B26" s="586"/>
      <c r="C26" s="885"/>
      <c r="D26" s="878" t="s">
        <v>452</v>
      </c>
      <c r="E26" s="878"/>
      <c r="F26" s="1078">
        <v>128</v>
      </c>
      <c r="G26" s="1079">
        <v>5063</v>
      </c>
      <c r="H26" s="1087">
        <v>36.683089407332268</v>
      </c>
      <c r="I26" s="1080">
        <v>37.528935413786293</v>
      </c>
      <c r="J26" s="1080">
        <v>566.46280991735534</v>
      </c>
      <c r="K26" s="877"/>
      <c r="L26" s="425"/>
    </row>
    <row r="27" spans="1:12" s="889" customFormat="1" ht="12.75" customHeight="1" x14ac:dyDescent="0.2">
      <c r="A27" s="886"/>
      <c r="B27" s="887"/>
      <c r="C27" s="875" t="s">
        <v>453</v>
      </c>
      <c r="D27" s="878"/>
      <c r="E27" s="878"/>
      <c r="F27" s="1081">
        <v>36</v>
      </c>
      <c r="G27" s="1082">
        <v>4913</v>
      </c>
      <c r="H27" s="1086">
        <v>77.590018951358189</v>
      </c>
      <c r="I27" s="1077">
        <v>25.614899246895991</v>
      </c>
      <c r="J27" s="1077">
        <v>1007.0530993618961</v>
      </c>
      <c r="K27" s="888"/>
      <c r="L27" s="886"/>
    </row>
    <row r="28" spans="1:12" s="889" customFormat="1" ht="12.75" customHeight="1" x14ac:dyDescent="0.2">
      <c r="A28" s="886"/>
      <c r="B28" s="887"/>
      <c r="C28" s="875" t="s">
        <v>367</v>
      </c>
      <c r="D28" s="878"/>
      <c r="E28" s="878"/>
      <c r="F28" s="1081">
        <v>215</v>
      </c>
      <c r="G28" s="1082">
        <v>13698</v>
      </c>
      <c r="H28" s="1086">
        <v>70.550061804697165</v>
      </c>
      <c r="I28" s="1077">
        <v>25.747481384143672</v>
      </c>
      <c r="J28" s="1077">
        <v>219.77027027027026</v>
      </c>
      <c r="K28" s="888"/>
      <c r="L28" s="886"/>
    </row>
    <row r="29" spans="1:12" s="889" customFormat="1" ht="12.75" customHeight="1" x14ac:dyDescent="0.2">
      <c r="A29" s="886"/>
      <c r="B29" s="887"/>
      <c r="C29" s="875" t="s">
        <v>368</v>
      </c>
      <c r="D29" s="878"/>
      <c r="E29" s="878"/>
      <c r="F29" s="1081">
        <v>1401</v>
      </c>
      <c r="G29" s="1082">
        <v>43099</v>
      </c>
      <c r="H29" s="1086">
        <v>37.375016259810081</v>
      </c>
      <c r="I29" s="1077">
        <v>27.39339659852897</v>
      </c>
      <c r="J29" s="1077">
        <v>287.03194377894903</v>
      </c>
      <c r="K29" s="888"/>
      <c r="L29" s="886"/>
    </row>
    <row r="30" spans="1:12" s="889" customFormat="1" ht="24" customHeight="1" x14ac:dyDescent="0.2">
      <c r="A30" s="886"/>
      <c r="B30" s="887"/>
      <c r="C30" s="1069"/>
      <c r="D30" s="878" t="s">
        <v>454</v>
      </c>
      <c r="E30" s="878"/>
      <c r="F30" s="1083">
        <v>828</v>
      </c>
      <c r="G30" s="1084">
        <v>27597</v>
      </c>
      <c r="H30" s="1087">
        <v>35.51737451737452</v>
      </c>
      <c r="I30" s="1080">
        <v>23.128021161720476</v>
      </c>
      <c r="J30" s="1080">
        <v>299.61194124753609</v>
      </c>
      <c r="K30" s="888"/>
      <c r="L30" s="886"/>
    </row>
    <row r="31" spans="1:12" s="889" customFormat="1" ht="12.75" customHeight="1" x14ac:dyDescent="0.2">
      <c r="A31" s="886"/>
      <c r="B31" s="887"/>
      <c r="C31" s="890"/>
      <c r="D31" s="891" t="s">
        <v>455</v>
      </c>
      <c r="E31" s="891"/>
      <c r="F31" s="1083">
        <v>573</v>
      </c>
      <c r="G31" s="1084">
        <v>15502</v>
      </c>
      <c r="H31" s="1087">
        <v>41.2122823341752</v>
      </c>
      <c r="I31" s="1080">
        <v>34.98671139207844</v>
      </c>
      <c r="J31" s="1080">
        <v>265.79703767307075</v>
      </c>
      <c r="K31" s="888"/>
      <c r="L31" s="886"/>
    </row>
    <row r="32" spans="1:12" s="889" customFormat="1" ht="12.75" customHeight="1" x14ac:dyDescent="0.2">
      <c r="A32" s="886"/>
      <c r="B32" s="887"/>
      <c r="C32" s="892" t="s">
        <v>369</v>
      </c>
      <c r="D32" s="891"/>
      <c r="E32" s="891"/>
      <c r="F32" s="1081">
        <v>3802</v>
      </c>
      <c r="G32" s="1082">
        <v>184037</v>
      </c>
      <c r="H32" s="1086">
        <v>60.121001858802849</v>
      </c>
      <c r="I32" s="1077">
        <v>27.038546596608292</v>
      </c>
      <c r="J32" s="1077">
        <v>244.09740094673418</v>
      </c>
      <c r="K32" s="888"/>
      <c r="L32" s="886"/>
    </row>
    <row r="33" spans="1:12" s="889" customFormat="1" ht="12.75" customHeight="1" x14ac:dyDescent="0.2">
      <c r="A33" s="886"/>
      <c r="B33" s="887"/>
      <c r="C33" s="890"/>
      <c r="D33" s="891" t="s">
        <v>456</v>
      </c>
      <c r="E33" s="891"/>
      <c r="F33" s="1083">
        <v>655</v>
      </c>
      <c r="G33" s="1084">
        <v>13683</v>
      </c>
      <c r="H33" s="1087">
        <v>42.93244642464937</v>
      </c>
      <c r="I33" s="1080">
        <v>29.21808083022729</v>
      </c>
      <c r="J33" s="1080">
        <v>377.83233532934133</v>
      </c>
      <c r="K33" s="888"/>
      <c r="L33" s="886"/>
    </row>
    <row r="34" spans="1:12" s="889" customFormat="1" ht="12.75" customHeight="1" x14ac:dyDescent="0.2">
      <c r="A34" s="886"/>
      <c r="B34" s="887"/>
      <c r="C34" s="890"/>
      <c r="D34" s="891" t="s">
        <v>457</v>
      </c>
      <c r="E34" s="891"/>
      <c r="F34" s="1083">
        <v>1737</v>
      </c>
      <c r="G34" s="1084">
        <v>43244</v>
      </c>
      <c r="H34" s="1087">
        <v>42.823473490325007</v>
      </c>
      <c r="I34" s="1080">
        <v>29.629173989455186</v>
      </c>
      <c r="J34" s="1080">
        <v>490.56622663897951</v>
      </c>
      <c r="K34" s="888"/>
      <c r="L34" s="886"/>
    </row>
    <row r="35" spans="1:12" s="889" customFormat="1" ht="12.75" customHeight="1" x14ac:dyDescent="0.2">
      <c r="A35" s="886"/>
      <c r="B35" s="887"/>
      <c r="C35" s="890"/>
      <c r="D35" s="891" t="s">
        <v>458</v>
      </c>
      <c r="E35" s="891"/>
      <c r="F35" s="1083">
        <v>1410</v>
      </c>
      <c r="G35" s="1084">
        <v>127110</v>
      </c>
      <c r="H35" s="1087">
        <v>73.364577681838654</v>
      </c>
      <c r="I35" s="1080">
        <v>25.922571001494767</v>
      </c>
      <c r="J35" s="1080">
        <v>170.21108323031791</v>
      </c>
      <c r="K35" s="888"/>
      <c r="L35" s="886"/>
    </row>
    <row r="36" spans="1:12" s="889" customFormat="1" ht="12.75" customHeight="1" x14ac:dyDescent="0.2">
      <c r="A36" s="886"/>
      <c r="B36" s="887"/>
      <c r="C36" s="892" t="s">
        <v>370</v>
      </c>
      <c r="D36" s="893"/>
      <c r="E36" s="893"/>
      <c r="F36" s="1081">
        <v>823</v>
      </c>
      <c r="G36" s="1082">
        <v>58357</v>
      </c>
      <c r="H36" s="1086">
        <v>58.590777201032118</v>
      </c>
      <c r="I36" s="1077">
        <v>45.76808266360505</v>
      </c>
      <c r="J36" s="1077">
        <v>506.2360617349654</v>
      </c>
      <c r="K36" s="888"/>
      <c r="L36" s="886"/>
    </row>
    <row r="37" spans="1:12" s="889" customFormat="1" ht="24" customHeight="1" x14ac:dyDescent="0.2">
      <c r="A37" s="886"/>
      <c r="B37" s="887"/>
      <c r="C37" s="1070"/>
      <c r="D37" s="891" t="s">
        <v>459</v>
      </c>
      <c r="E37" s="891"/>
      <c r="F37" s="1083">
        <v>817</v>
      </c>
      <c r="G37" s="1084">
        <v>47803</v>
      </c>
      <c r="H37" s="1087">
        <v>55.030103491544544</v>
      </c>
      <c r="I37" s="1080">
        <v>29.180762713637218</v>
      </c>
      <c r="J37" s="1080">
        <v>512.1079251075962</v>
      </c>
      <c r="K37" s="888"/>
      <c r="L37" s="886"/>
    </row>
    <row r="38" spans="1:12" s="889" customFormat="1" ht="12.75" customHeight="1" x14ac:dyDescent="0.2">
      <c r="A38" s="886"/>
      <c r="B38" s="887"/>
      <c r="C38" s="1070"/>
      <c r="D38" s="891" t="s">
        <v>460</v>
      </c>
      <c r="E38" s="891"/>
      <c r="F38" s="1083">
        <v>6</v>
      </c>
      <c r="G38" s="1084">
        <v>10554</v>
      </c>
      <c r="H38" s="1087">
        <v>82.880477461912989</v>
      </c>
      <c r="I38" s="1080">
        <v>120.8982376350199</v>
      </c>
      <c r="J38" s="1080">
        <v>485.82831554878049</v>
      </c>
      <c r="K38" s="888"/>
      <c r="L38" s="886"/>
    </row>
    <row r="39" spans="1:12" s="889" customFormat="1" ht="12.75" customHeight="1" x14ac:dyDescent="0.2">
      <c r="A39" s="886"/>
      <c r="B39" s="887"/>
      <c r="C39" s="892" t="s">
        <v>371</v>
      </c>
      <c r="D39" s="879"/>
      <c r="E39" s="879"/>
      <c r="F39" s="1081">
        <v>923</v>
      </c>
      <c r="G39" s="1082">
        <v>44258</v>
      </c>
      <c r="H39" s="1086">
        <v>47.180350937040281</v>
      </c>
      <c r="I39" s="1077">
        <v>31.287270098061366</v>
      </c>
      <c r="J39" s="1077">
        <v>317.97915451895045</v>
      </c>
      <c r="K39" s="888"/>
      <c r="L39" s="886"/>
    </row>
    <row r="40" spans="1:12" s="889" customFormat="1" ht="12.75" customHeight="1" x14ac:dyDescent="0.2">
      <c r="A40" s="886"/>
      <c r="B40" s="887"/>
      <c r="C40" s="892" t="s">
        <v>461</v>
      </c>
      <c r="D40" s="879"/>
      <c r="E40" s="879"/>
      <c r="F40" s="1081">
        <v>484</v>
      </c>
      <c r="G40" s="1082">
        <v>33047</v>
      </c>
      <c r="H40" s="1086">
        <v>57.918258614041854</v>
      </c>
      <c r="I40" s="1077">
        <v>31.942717947166159</v>
      </c>
      <c r="J40" s="1077">
        <v>650.48499244223706</v>
      </c>
      <c r="K40" s="888"/>
      <c r="L40" s="886"/>
    </row>
    <row r="41" spans="1:12" s="889" customFormat="1" ht="24" customHeight="1" x14ac:dyDescent="0.2">
      <c r="A41" s="886"/>
      <c r="B41" s="887"/>
      <c r="C41" s="890"/>
      <c r="D41" s="891" t="s">
        <v>462</v>
      </c>
      <c r="E41" s="891"/>
      <c r="F41" s="1083">
        <v>99</v>
      </c>
      <c r="G41" s="1084">
        <v>3556</v>
      </c>
      <c r="H41" s="1087">
        <v>28.199841395717684</v>
      </c>
      <c r="I41" s="1080">
        <v>27.145950506186725</v>
      </c>
      <c r="J41" s="1080">
        <v>457.45982648057338</v>
      </c>
      <c r="K41" s="888"/>
      <c r="L41" s="886"/>
    </row>
    <row r="42" spans="1:12" s="889" customFormat="1" ht="12.75" customHeight="1" x14ac:dyDescent="0.2">
      <c r="A42" s="886"/>
      <c r="B42" s="887"/>
      <c r="C42" s="890"/>
      <c r="D42" s="891" t="s">
        <v>463</v>
      </c>
      <c r="E42" s="891"/>
      <c r="F42" s="1083">
        <v>30</v>
      </c>
      <c r="G42" s="1084">
        <v>12234</v>
      </c>
      <c r="H42" s="1087">
        <v>85.355473383101938</v>
      </c>
      <c r="I42" s="1080">
        <v>29.014467876410006</v>
      </c>
      <c r="J42" s="1080">
        <v>679.51970857463107</v>
      </c>
      <c r="K42" s="888"/>
      <c r="L42" s="886"/>
    </row>
    <row r="43" spans="1:12" s="889" customFormat="1" ht="12.75" customHeight="1" x14ac:dyDescent="0.2">
      <c r="A43" s="886"/>
      <c r="B43" s="887"/>
      <c r="C43" s="890"/>
      <c r="D43" s="891" t="s">
        <v>464</v>
      </c>
      <c r="E43" s="891"/>
      <c r="F43" s="1083">
        <v>355</v>
      </c>
      <c r="G43" s="1084">
        <v>17257</v>
      </c>
      <c r="H43" s="1087">
        <v>57.303669267806747</v>
      </c>
      <c r="I43" s="1080">
        <v>35.007069594946977</v>
      </c>
      <c r="J43" s="1080">
        <v>664.40584933120795</v>
      </c>
      <c r="K43" s="888"/>
      <c r="L43" s="886"/>
    </row>
    <row r="44" spans="1:12" s="889" customFormat="1" ht="12.75" customHeight="1" x14ac:dyDescent="0.2">
      <c r="A44" s="886"/>
      <c r="B44" s="887"/>
      <c r="C44" s="892" t="s">
        <v>372</v>
      </c>
      <c r="D44" s="894"/>
      <c r="E44" s="894"/>
      <c r="F44" s="1081">
        <v>382</v>
      </c>
      <c r="G44" s="1082">
        <v>53122</v>
      </c>
      <c r="H44" s="1086">
        <v>72.345699188320538</v>
      </c>
      <c r="I44" s="1077">
        <v>68.905293475396263</v>
      </c>
      <c r="J44" s="1077">
        <v>506.29484486455738</v>
      </c>
      <c r="K44" s="888"/>
      <c r="L44" s="886">
        <v>607</v>
      </c>
    </row>
    <row r="45" spans="1:12" s="889" customFormat="1" ht="12.75" customHeight="1" x14ac:dyDescent="0.2">
      <c r="A45" s="886"/>
      <c r="B45" s="887"/>
      <c r="C45" s="892" t="s">
        <v>373</v>
      </c>
      <c r="D45" s="895"/>
      <c r="E45" s="895"/>
      <c r="F45" s="1081">
        <v>92</v>
      </c>
      <c r="G45" s="1082">
        <v>1936</v>
      </c>
      <c r="H45" s="1086">
        <v>34.945848375451263</v>
      </c>
      <c r="I45" s="1077">
        <v>22.931301652892561</v>
      </c>
      <c r="J45" s="1077">
        <v>462.91677675033026</v>
      </c>
      <c r="K45" s="888"/>
      <c r="L45" s="886"/>
    </row>
    <row r="46" spans="1:12" s="889" customFormat="1" ht="12.75" customHeight="1" x14ac:dyDescent="0.2">
      <c r="A46" s="886"/>
      <c r="B46" s="887"/>
      <c r="C46" s="875" t="s">
        <v>465</v>
      </c>
      <c r="D46" s="896"/>
      <c r="E46" s="896"/>
      <c r="F46" s="1081">
        <v>1005</v>
      </c>
      <c r="G46" s="1082">
        <v>28806</v>
      </c>
      <c r="H46" s="1086">
        <v>50.494320572149768</v>
      </c>
      <c r="I46" s="1077">
        <v>35.587412344650417</v>
      </c>
      <c r="J46" s="1077">
        <v>676.61314351198871</v>
      </c>
      <c r="K46" s="888"/>
      <c r="L46" s="886"/>
    </row>
    <row r="47" spans="1:12" s="889" customFormat="1" ht="12.75" customHeight="1" x14ac:dyDescent="0.2">
      <c r="A47" s="886"/>
      <c r="B47" s="887"/>
      <c r="C47" s="875" t="s">
        <v>466</v>
      </c>
      <c r="D47" s="880"/>
      <c r="E47" s="880"/>
      <c r="F47" s="1081">
        <v>646</v>
      </c>
      <c r="G47" s="1082">
        <v>78390</v>
      </c>
      <c r="H47" s="1086">
        <v>38.836923564733162</v>
      </c>
      <c r="I47" s="1077">
        <v>23.474550325296594</v>
      </c>
      <c r="J47" s="1077">
        <v>243.87748355832468</v>
      </c>
      <c r="K47" s="888"/>
      <c r="L47" s="886"/>
    </row>
    <row r="48" spans="1:12" s="889" customFormat="1" ht="12.75" customHeight="1" x14ac:dyDescent="0.2">
      <c r="A48" s="886"/>
      <c r="B48" s="887"/>
      <c r="C48" s="892" t="s">
        <v>374</v>
      </c>
      <c r="D48" s="878"/>
      <c r="E48" s="878"/>
      <c r="F48" s="1081">
        <v>460</v>
      </c>
      <c r="G48" s="1082">
        <v>14362</v>
      </c>
      <c r="H48" s="1086">
        <v>33.464594449751843</v>
      </c>
      <c r="I48" s="1077">
        <v>27.714872580420554</v>
      </c>
      <c r="J48" s="1077">
        <v>334.22844360086771</v>
      </c>
      <c r="K48" s="888"/>
      <c r="L48" s="886"/>
    </row>
    <row r="49" spans="1:12" s="889" customFormat="1" ht="12.75" customHeight="1" x14ac:dyDescent="0.2">
      <c r="A49" s="886"/>
      <c r="B49" s="887"/>
      <c r="C49" s="892" t="s">
        <v>375</v>
      </c>
      <c r="D49" s="878"/>
      <c r="E49" s="878"/>
      <c r="F49" s="1081">
        <v>1861</v>
      </c>
      <c r="G49" s="1082">
        <v>76732</v>
      </c>
      <c r="H49" s="1086">
        <v>38.860696668591167</v>
      </c>
      <c r="I49" s="1077">
        <v>32.512146171088986</v>
      </c>
      <c r="J49" s="1077">
        <v>220.33114601975211</v>
      </c>
      <c r="K49" s="888"/>
      <c r="L49" s="886"/>
    </row>
    <row r="50" spans="1:12" s="889" customFormat="1" ht="12.75" customHeight="1" x14ac:dyDescent="0.2">
      <c r="A50" s="886"/>
      <c r="B50" s="887"/>
      <c r="C50" s="1070"/>
      <c r="D50" s="878" t="s">
        <v>467</v>
      </c>
      <c r="E50" s="878"/>
      <c r="F50" s="1083">
        <v>374</v>
      </c>
      <c r="G50" s="1084">
        <v>30785</v>
      </c>
      <c r="H50" s="1087">
        <v>39.095042161942494</v>
      </c>
      <c r="I50" s="1080">
        <v>24.184440474256942</v>
      </c>
      <c r="J50" s="1080">
        <v>190.36266030420518</v>
      </c>
      <c r="K50" s="888"/>
      <c r="L50" s="886"/>
    </row>
    <row r="51" spans="1:12" s="889" customFormat="1" ht="12.75" customHeight="1" x14ac:dyDescent="0.2">
      <c r="A51" s="886"/>
      <c r="B51" s="887"/>
      <c r="C51" s="1070"/>
      <c r="D51" s="1071" t="s">
        <v>468</v>
      </c>
      <c r="E51" s="1071"/>
      <c r="F51" s="1083">
        <v>1487</v>
      </c>
      <c r="G51" s="1084">
        <v>45947</v>
      </c>
      <c r="H51" s="1087">
        <v>38.705248083564989</v>
      </c>
      <c r="I51" s="1080">
        <v>38.09180142337911</v>
      </c>
      <c r="J51" s="1080">
        <v>252.61156493804498</v>
      </c>
      <c r="K51" s="888"/>
      <c r="L51" s="886"/>
    </row>
    <row r="52" spans="1:12" s="889" customFormat="1" ht="12.75" customHeight="1" x14ac:dyDescent="0.2">
      <c r="A52" s="886"/>
      <c r="B52" s="887"/>
      <c r="C52" s="892" t="s">
        <v>469</v>
      </c>
      <c r="D52" s="876"/>
      <c r="E52" s="876"/>
      <c r="F52" s="1081">
        <v>153</v>
      </c>
      <c r="G52" s="1082">
        <v>3812</v>
      </c>
      <c r="H52" s="1086">
        <v>25.168361283507195</v>
      </c>
      <c r="I52" s="1077">
        <v>26.559286463798532</v>
      </c>
      <c r="J52" s="1077">
        <v>372.49005628517824</v>
      </c>
      <c r="K52" s="888"/>
      <c r="L52" s="886"/>
    </row>
    <row r="53" spans="1:12" s="889" customFormat="1" ht="12.75" customHeight="1" x14ac:dyDescent="0.2">
      <c r="A53" s="886"/>
      <c r="B53" s="887"/>
      <c r="C53" s="892" t="s">
        <v>376</v>
      </c>
      <c r="D53" s="876"/>
      <c r="E53" s="876"/>
      <c r="F53" s="1081">
        <v>544</v>
      </c>
      <c r="G53" s="1082">
        <v>14507</v>
      </c>
      <c r="H53" s="1086">
        <v>35.779115079169337</v>
      </c>
      <c r="I53" s="1077">
        <v>33.227200661749499</v>
      </c>
      <c r="J53" s="1077">
        <v>310.3832609744332</v>
      </c>
      <c r="K53" s="888"/>
      <c r="L53" s="886"/>
    </row>
    <row r="54" spans="1:12" s="889" customFormat="1" ht="12.75" customHeight="1" x14ac:dyDescent="0.2">
      <c r="A54" s="886"/>
      <c r="B54" s="887"/>
      <c r="C54" s="892" t="s">
        <v>413</v>
      </c>
      <c r="D54" s="876"/>
      <c r="E54" s="876"/>
      <c r="F54" s="1081">
        <v>0</v>
      </c>
      <c r="G54" s="1082">
        <v>0</v>
      </c>
      <c r="H54" s="1086">
        <v>0</v>
      </c>
      <c r="I54" s="1077">
        <v>0</v>
      </c>
      <c r="J54" s="1077">
        <v>0</v>
      </c>
      <c r="K54" s="888"/>
      <c r="L54" s="886"/>
    </row>
    <row r="55" spans="1:12" s="600" customFormat="1" ht="11.25" x14ac:dyDescent="0.2">
      <c r="A55" s="598"/>
      <c r="B55" s="599"/>
      <c r="C55" s="609" t="s">
        <v>496</v>
      </c>
      <c r="D55" s="610"/>
      <c r="E55" s="610"/>
      <c r="F55" s="1511" t="s">
        <v>479</v>
      </c>
      <c r="G55" s="1511"/>
      <c r="H55" s="1511"/>
      <c r="I55" s="1511"/>
      <c r="J55" s="1511"/>
      <c r="K55" s="1511"/>
      <c r="L55" s="598"/>
    </row>
    <row r="56" spans="1:12" s="448" customFormat="1" ht="13.5" customHeight="1" x14ac:dyDescent="0.2">
      <c r="A56" s="444"/>
      <c r="B56" s="603">
        <v>12</v>
      </c>
      <c r="C56" s="1500">
        <v>42370</v>
      </c>
      <c r="D56" s="1500"/>
      <c r="E56" s="1060"/>
      <c r="F56" s="156"/>
      <c r="G56" s="156"/>
      <c r="H56" s="156"/>
      <c r="I56" s="156"/>
      <c r="J56" s="156"/>
      <c r="K56" s="602"/>
      <c r="L56" s="444"/>
    </row>
    <row r="57" spans="1:12" s="448" customFormat="1" x14ac:dyDescent="0.15">
      <c r="A57" s="604"/>
      <c r="B57" s="605"/>
      <c r="C57" s="606"/>
      <c r="D57" s="157"/>
      <c r="E57" s="157"/>
      <c r="F57" s="157"/>
      <c r="G57" s="157"/>
      <c r="H57" s="157"/>
      <c r="I57" s="157"/>
      <c r="J57" s="157"/>
      <c r="K57" s="607"/>
      <c r="L57" s="604"/>
    </row>
  </sheetData>
  <mergeCells count="8">
    <mergeCell ref="C56:D56"/>
    <mergeCell ref="C1:D1"/>
    <mergeCell ref="J1:K1"/>
    <mergeCell ref="J2:J3"/>
    <mergeCell ref="C4:J4"/>
    <mergeCell ref="C6:D6"/>
    <mergeCell ref="C7:D7"/>
    <mergeCell ref="F55:K55"/>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7"/>
  </sheetPr>
  <dimension ref="A1:U55"/>
  <sheetViews>
    <sheetView zoomScaleNormal="100" workbookViewId="0"/>
  </sheetViews>
  <sheetFormatPr defaultRowHeight="12.75" x14ac:dyDescent="0.2"/>
  <cols>
    <col min="1" max="1" width="1" style="178" customWidth="1"/>
    <col min="2" max="2" width="2.42578125" style="178" customWidth="1"/>
    <col min="3" max="3" width="2" style="178" customWidth="1"/>
    <col min="4" max="4" width="20.28515625" style="178" customWidth="1"/>
    <col min="5" max="5" width="0.85546875" style="178" customWidth="1"/>
    <col min="6" max="7" width="8" style="178" customWidth="1"/>
    <col min="8" max="8" width="7.85546875" style="178" customWidth="1"/>
    <col min="9" max="14" width="8.140625" style="178" customWidth="1"/>
    <col min="15" max="15" width="2.5703125" style="178" customWidth="1"/>
    <col min="16" max="16" width="1" style="178" customWidth="1"/>
    <col min="17" max="17" width="7" style="178" bestFit="1" customWidth="1"/>
    <col min="18" max="16384" width="9.140625" style="178"/>
  </cols>
  <sheetData>
    <row r="1" spans="1:21" ht="13.5" customHeight="1" x14ac:dyDescent="0.2">
      <c r="A1" s="177"/>
      <c r="B1" s="1523" t="s">
        <v>394</v>
      </c>
      <c r="C1" s="1523"/>
      <c r="D1" s="1523"/>
      <c r="E1" s="1523"/>
      <c r="F1" s="1523"/>
      <c r="G1" s="239"/>
      <c r="H1" s="239"/>
      <c r="I1" s="239"/>
      <c r="J1" s="239"/>
      <c r="K1" s="239"/>
      <c r="L1" s="239"/>
      <c r="M1" s="239"/>
      <c r="N1" s="239"/>
      <c r="O1" s="239"/>
      <c r="P1" s="1006"/>
    </row>
    <row r="2" spans="1:21" ht="6" customHeight="1" x14ac:dyDescent="0.2">
      <c r="A2" s="177"/>
      <c r="B2" s="175"/>
      <c r="C2" s="175"/>
      <c r="D2" s="175"/>
      <c r="E2" s="175"/>
      <c r="F2" s="175"/>
      <c r="G2" s="175"/>
      <c r="H2" s="175"/>
      <c r="I2" s="175"/>
      <c r="J2" s="175"/>
      <c r="K2" s="175"/>
      <c r="L2" s="175"/>
      <c r="M2" s="175"/>
      <c r="N2" s="175"/>
      <c r="O2" s="240"/>
      <c r="P2" s="1006"/>
    </row>
    <row r="3" spans="1:21" ht="13.5" customHeight="1" thickBot="1" x14ac:dyDescent="0.25">
      <c r="A3" s="177"/>
      <c r="B3" s="179"/>
      <c r="C3" s="179"/>
      <c r="D3" s="179"/>
      <c r="E3" s="179"/>
      <c r="F3" s="179"/>
      <c r="G3" s="179"/>
      <c r="H3" s="179"/>
      <c r="I3" s="179"/>
      <c r="J3" s="179"/>
      <c r="K3" s="179"/>
      <c r="L3" s="179"/>
      <c r="M3" s="179"/>
      <c r="N3" s="1007" t="s">
        <v>70</v>
      </c>
      <c r="O3" s="241"/>
      <c r="P3" s="1006"/>
    </row>
    <row r="4" spans="1:21" s="1011" customFormat="1" ht="13.5" customHeight="1" thickBot="1" x14ac:dyDescent="0.25">
      <c r="A4" s="1008"/>
      <c r="B4" s="1009"/>
      <c r="C4" s="1042" t="s">
        <v>423</v>
      </c>
      <c r="D4" s="1043"/>
      <c r="E4" s="1043"/>
      <c r="F4" s="1043"/>
      <c r="G4" s="1043"/>
      <c r="H4" s="1043"/>
      <c r="I4" s="1043"/>
      <c r="J4" s="1043"/>
      <c r="K4" s="1043"/>
      <c r="L4" s="1043"/>
      <c r="M4" s="1043"/>
      <c r="N4" s="402"/>
      <c r="O4" s="241"/>
      <c r="P4" s="1010"/>
      <c r="Q4" s="178"/>
    </row>
    <row r="5" spans="1:21" s="1015" customFormat="1" ht="3" customHeight="1" x14ac:dyDescent="0.2">
      <c r="A5" s="1012"/>
      <c r="B5" s="210"/>
      <c r="C5" s="1013"/>
      <c r="D5" s="1013"/>
      <c r="E5" s="1013"/>
      <c r="F5" s="1013"/>
      <c r="G5" s="1013"/>
      <c r="H5" s="1013"/>
      <c r="I5" s="1013"/>
      <c r="J5" s="1013"/>
      <c r="K5" s="1013"/>
      <c r="L5" s="1013"/>
      <c r="M5" s="1013"/>
      <c r="N5" s="1013"/>
      <c r="O5" s="241"/>
      <c r="P5" s="1014"/>
      <c r="Q5" s="178"/>
    </row>
    <row r="6" spans="1:21" s="1015" customFormat="1" ht="13.5" customHeight="1" x14ac:dyDescent="0.2">
      <c r="A6" s="1012"/>
      <c r="B6" s="210"/>
      <c r="C6" s="1016"/>
      <c r="D6" s="1016"/>
      <c r="E6" s="1016"/>
      <c r="F6" s="1142">
        <v>2006</v>
      </c>
      <c r="G6" s="1142">
        <v>2007</v>
      </c>
      <c r="H6" s="1142">
        <v>2008</v>
      </c>
      <c r="I6" s="1142">
        <v>2009</v>
      </c>
      <c r="J6" s="1142">
        <v>2010</v>
      </c>
      <c r="K6" s="1142">
        <v>2011</v>
      </c>
      <c r="L6" s="1142">
        <v>2012</v>
      </c>
      <c r="M6" s="1142">
        <v>2013</v>
      </c>
      <c r="N6" s="1142">
        <v>2014</v>
      </c>
      <c r="O6" s="241"/>
      <c r="P6" s="1014"/>
      <c r="Q6" s="178"/>
    </row>
    <row r="7" spans="1:21" s="1015" customFormat="1" ht="3" customHeight="1" x14ac:dyDescent="0.2">
      <c r="A7" s="1012"/>
      <c r="B7" s="210"/>
      <c r="C7" s="1016"/>
      <c r="D7" s="1016"/>
      <c r="E7" s="1016"/>
      <c r="F7" s="1251"/>
      <c r="G7" s="1251"/>
      <c r="H7" s="1252"/>
      <c r="I7" s="1252"/>
      <c r="J7" s="1253"/>
      <c r="K7" s="1254"/>
      <c r="L7" s="1254"/>
      <c r="M7" s="1254"/>
      <c r="N7" s="1254"/>
      <c r="O7" s="241"/>
      <c r="P7" s="1014"/>
      <c r="Q7" s="178"/>
    </row>
    <row r="8" spans="1:21" s="1260" customFormat="1" ht="18.75" customHeight="1" x14ac:dyDescent="0.2">
      <c r="A8" s="1255"/>
      <c r="B8" s="1256"/>
      <c r="C8" s="1021" t="s">
        <v>398</v>
      </c>
      <c r="D8" s="1022"/>
      <c r="E8" s="1022"/>
      <c r="F8" s="1257">
        <v>330967</v>
      </c>
      <c r="G8" s="1257">
        <v>341720</v>
      </c>
      <c r="H8" s="1257">
        <v>343663</v>
      </c>
      <c r="I8" s="1257">
        <v>336378</v>
      </c>
      <c r="J8" s="1257">
        <v>283311</v>
      </c>
      <c r="K8" s="1257">
        <v>281015</v>
      </c>
      <c r="L8" s="1257">
        <v>268026</v>
      </c>
      <c r="M8" s="1257">
        <v>265860</v>
      </c>
      <c r="N8" s="1257">
        <v>270181</v>
      </c>
      <c r="O8" s="1258"/>
      <c r="P8" s="1259"/>
      <c r="Q8" s="1017"/>
    </row>
    <row r="9" spans="1:21" s="1260" customFormat="1" ht="18.75" customHeight="1" x14ac:dyDescent="0.2">
      <c r="A9" s="1255"/>
      <c r="B9" s="1256"/>
      <c r="C9" s="1021" t="s">
        <v>399</v>
      </c>
      <c r="D9" s="1022"/>
      <c r="E9" s="1022"/>
      <c r="F9" s="1257">
        <v>384854</v>
      </c>
      <c r="G9" s="1257">
        <v>397332</v>
      </c>
      <c r="H9" s="1257">
        <v>400210</v>
      </c>
      <c r="I9" s="1257">
        <v>390129</v>
      </c>
      <c r="J9" s="1257">
        <v>337570</v>
      </c>
      <c r="K9" s="1257">
        <v>334499</v>
      </c>
      <c r="L9" s="1257">
        <v>319177</v>
      </c>
      <c r="M9" s="1257">
        <v>315112</v>
      </c>
      <c r="N9" s="1257">
        <v>318886</v>
      </c>
      <c r="O9" s="1018"/>
      <c r="P9" s="1259"/>
      <c r="Q9" s="1017"/>
    </row>
    <row r="10" spans="1:21" s="1260" customFormat="1" ht="18.75" customHeight="1" x14ac:dyDescent="0.2">
      <c r="A10" s="1255"/>
      <c r="B10" s="1256"/>
      <c r="C10" s="1021" t="s">
        <v>427</v>
      </c>
      <c r="D10" s="1022"/>
      <c r="E10" s="1022"/>
      <c r="F10" s="1257">
        <v>2990993</v>
      </c>
      <c r="G10" s="1257">
        <v>3094177</v>
      </c>
      <c r="H10" s="1257">
        <v>3138017</v>
      </c>
      <c r="I10" s="1257">
        <v>2998781</v>
      </c>
      <c r="J10" s="1257">
        <v>2779077</v>
      </c>
      <c r="K10" s="1257">
        <v>2735237</v>
      </c>
      <c r="L10" s="1257">
        <v>2559732</v>
      </c>
      <c r="M10" s="1257">
        <v>2555676</v>
      </c>
      <c r="N10" s="1257">
        <v>2636881</v>
      </c>
      <c r="O10" s="1018"/>
      <c r="P10" s="1259"/>
      <c r="Q10" s="1017"/>
    </row>
    <row r="11" spans="1:21" s="1260" customFormat="1" ht="18.75" customHeight="1" x14ac:dyDescent="0.2">
      <c r="A11" s="1255"/>
      <c r="B11" s="1256"/>
      <c r="C11" s="1021" t="s">
        <v>505</v>
      </c>
      <c r="D11" s="1022"/>
      <c r="E11" s="1022"/>
      <c r="F11" s="1257">
        <v>2765576</v>
      </c>
      <c r="G11" s="1257">
        <v>2848902</v>
      </c>
      <c r="H11" s="1257">
        <v>2894365</v>
      </c>
      <c r="I11" s="1257">
        <v>2759400</v>
      </c>
      <c r="J11" s="1257">
        <v>2599509</v>
      </c>
      <c r="K11" s="1257">
        <v>2553741</v>
      </c>
      <c r="L11" s="1257">
        <v>2387386</v>
      </c>
      <c r="M11" s="1257">
        <v>2384121</v>
      </c>
      <c r="N11" s="1257">
        <v>2458163</v>
      </c>
      <c r="O11" s="1018"/>
      <c r="P11" s="1259"/>
      <c r="Q11" s="1017"/>
    </row>
    <row r="12" spans="1:21" s="1017" customFormat="1" ht="22.5" customHeight="1" x14ac:dyDescent="0.2">
      <c r="A12" s="1019"/>
      <c r="B12" s="1020"/>
      <c r="C12" s="1021" t="s">
        <v>506</v>
      </c>
      <c r="D12" s="1022"/>
      <c r="E12" s="1022"/>
      <c r="F12" s="1261"/>
      <c r="G12" s="1261"/>
      <c r="H12" s="1261"/>
      <c r="I12" s="1261"/>
      <c r="J12" s="1261"/>
      <c r="K12" s="1261"/>
      <c r="L12" s="1261"/>
      <c r="M12" s="1261"/>
      <c r="N12" s="1261"/>
      <c r="O12" s="1018"/>
      <c r="P12" s="1024"/>
    </row>
    <row r="13" spans="1:21" s="1267" customFormat="1" ht="15" customHeight="1" x14ac:dyDescent="0.2">
      <c r="A13" s="1262"/>
      <c r="B13" s="1263"/>
      <c r="D13" s="1367" t="s">
        <v>430</v>
      </c>
      <c r="E13" s="1367"/>
      <c r="F13" s="1265">
        <v>789.21641020299899</v>
      </c>
      <c r="G13" s="1265">
        <v>808.47849558853909</v>
      </c>
      <c r="H13" s="1265">
        <v>846.1337237422581</v>
      </c>
      <c r="I13" s="1265">
        <v>870.33975224698497</v>
      </c>
      <c r="J13" s="1265">
        <v>900.04</v>
      </c>
      <c r="K13" s="1265">
        <v>906.11</v>
      </c>
      <c r="L13" s="1265">
        <v>915.01</v>
      </c>
      <c r="M13" s="1265">
        <v>912.18</v>
      </c>
      <c r="N13" s="1265">
        <v>909.49</v>
      </c>
      <c r="O13" s="1116"/>
      <c r="P13" s="1266"/>
    </row>
    <row r="14" spans="1:21" s="1267" customFormat="1" ht="15" customHeight="1" x14ac:dyDescent="0.2">
      <c r="A14" s="1262"/>
      <c r="B14" s="1263"/>
      <c r="C14" s="1367"/>
      <c r="D14" s="1367" t="s">
        <v>431</v>
      </c>
      <c r="E14" s="1367"/>
      <c r="F14" s="1265">
        <v>565</v>
      </c>
      <c r="G14" s="1265">
        <v>583.36</v>
      </c>
      <c r="H14" s="1265">
        <v>600</v>
      </c>
      <c r="I14" s="1265">
        <v>615.5</v>
      </c>
      <c r="J14" s="1265">
        <v>634</v>
      </c>
      <c r="K14" s="1265">
        <v>641.92999999999995</v>
      </c>
      <c r="L14" s="1265">
        <v>641.92999999999995</v>
      </c>
      <c r="M14" s="1265">
        <v>641.92999999999995</v>
      </c>
      <c r="N14" s="1265">
        <v>641.92999999999995</v>
      </c>
      <c r="O14" s="1116"/>
      <c r="P14" s="1266"/>
    </row>
    <row r="15" spans="1:21" s="1267" customFormat="1" ht="22.5" customHeight="1" x14ac:dyDescent="0.2">
      <c r="A15" s="1262"/>
      <c r="B15" s="1263"/>
      <c r="C15" s="1021" t="s">
        <v>507</v>
      </c>
      <c r="D15" s="1264"/>
      <c r="E15" s="1264"/>
      <c r="F15" s="1265"/>
      <c r="G15" s="1265"/>
      <c r="H15" s="1265"/>
      <c r="I15" s="1265"/>
      <c r="J15" s="1265"/>
      <c r="K15" s="1265"/>
      <c r="L15" s="1265"/>
      <c r="M15" s="1265"/>
      <c r="N15" s="1265"/>
      <c r="O15" s="1116"/>
      <c r="P15" s="1266"/>
    </row>
    <row r="16" spans="1:21" s="1267" customFormat="1" ht="15" customHeight="1" x14ac:dyDescent="0.2">
      <c r="A16" s="1262"/>
      <c r="B16" s="1263"/>
      <c r="D16" s="1367" t="s">
        <v>432</v>
      </c>
      <c r="E16" s="1367"/>
      <c r="F16" s="1265">
        <v>935.96967052376601</v>
      </c>
      <c r="G16" s="1265">
        <v>965.24629620701603</v>
      </c>
      <c r="H16" s="1265">
        <v>1010.3760072203901</v>
      </c>
      <c r="I16" s="1265">
        <v>1036.4416794790202</v>
      </c>
      <c r="J16" s="1265">
        <v>1076.26</v>
      </c>
      <c r="K16" s="1265">
        <v>1084.55</v>
      </c>
      <c r="L16" s="1265">
        <v>1095.5899999999999</v>
      </c>
      <c r="M16" s="1265">
        <v>1093.82</v>
      </c>
      <c r="N16" s="1265">
        <v>1093.21</v>
      </c>
      <c r="O16" s="1116"/>
      <c r="P16" s="1266"/>
      <c r="Q16" s="1646"/>
      <c r="R16" s="1646"/>
      <c r="S16" s="1646"/>
      <c r="T16" s="1646"/>
      <c r="U16" s="1646"/>
    </row>
    <row r="17" spans="1:21" s="1267" customFormat="1" ht="15" customHeight="1" x14ac:dyDescent="0.2">
      <c r="A17" s="1262"/>
      <c r="B17" s="1263"/>
      <c r="C17" s="1367"/>
      <c r="D17" s="1264" t="s">
        <v>433</v>
      </c>
      <c r="E17" s="1264"/>
      <c r="F17" s="1265">
        <v>667</v>
      </c>
      <c r="G17" s="1265">
        <v>693</v>
      </c>
      <c r="H17" s="1265">
        <v>721.82</v>
      </c>
      <c r="I17" s="1265">
        <v>740</v>
      </c>
      <c r="J17" s="1265">
        <v>768.375</v>
      </c>
      <c r="K17" s="1265">
        <v>776</v>
      </c>
      <c r="L17" s="1265">
        <v>783.62</v>
      </c>
      <c r="M17" s="1265">
        <v>785.45</v>
      </c>
      <c r="N17" s="1265">
        <v>786.99</v>
      </c>
      <c r="O17" s="1116"/>
      <c r="P17" s="1266"/>
      <c r="Q17" s="1646"/>
      <c r="R17" s="1646"/>
      <c r="S17" s="1646"/>
      <c r="T17" s="1646"/>
      <c r="U17" s="1646"/>
    </row>
    <row r="18" spans="1:21" s="1260" customFormat="1" ht="21" customHeight="1" thickBot="1" x14ac:dyDescent="0.25">
      <c r="A18" s="1255"/>
      <c r="B18" s="1256"/>
      <c r="C18" s="1268"/>
      <c r="D18" s="1269"/>
      <c r="E18" s="1269"/>
      <c r="F18" s="1023"/>
      <c r="G18" s="1023"/>
      <c r="H18" s="1023"/>
      <c r="I18" s="1023"/>
      <c r="J18" s="1023"/>
      <c r="K18" s="1023"/>
      <c r="L18" s="1023"/>
      <c r="M18" s="1023"/>
      <c r="N18" s="1023"/>
      <c r="O18" s="1018"/>
      <c r="P18" s="1259"/>
      <c r="Q18" s="1647"/>
      <c r="R18" s="1648"/>
      <c r="S18" s="1648"/>
      <c r="T18" s="1648"/>
      <c r="U18" s="1648"/>
    </row>
    <row r="19" spans="1:21" s="208" customFormat="1" ht="14.25" thickBot="1" x14ac:dyDescent="0.25">
      <c r="A19" s="207"/>
      <c r="B19" s="180"/>
      <c r="C19" s="1042" t="s">
        <v>533</v>
      </c>
      <c r="D19" s="1043"/>
      <c r="E19" s="1043"/>
      <c r="F19" s="1043"/>
      <c r="G19" s="1043"/>
      <c r="H19" s="1043"/>
      <c r="I19" s="1043"/>
      <c r="J19" s="1043"/>
      <c r="K19" s="1043"/>
      <c r="L19" s="1043"/>
      <c r="M19" s="1043"/>
      <c r="N19" s="402"/>
      <c r="O19" s="241"/>
      <c r="P19" s="1025"/>
      <c r="Q19" s="1649"/>
      <c r="R19" s="1649"/>
      <c r="S19" s="1649"/>
      <c r="T19" s="1649"/>
      <c r="U19" s="1649"/>
    </row>
    <row r="20" spans="1:21" s="208" customFormat="1" ht="3" customHeight="1" x14ac:dyDescent="0.2">
      <c r="A20" s="207"/>
      <c r="B20" s="180"/>
      <c r="C20" s="209"/>
      <c r="D20" s="209"/>
      <c r="E20" s="209"/>
      <c r="F20" s="209"/>
      <c r="G20" s="209"/>
      <c r="H20" s="209"/>
      <c r="I20" s="209"/>
      <c r="J20" s="209"/>
      <c r="K20" s="209"/>
      <c r="L20" s="209"/>
      <c r="M20" s="209"/>
      <c r="N20" s="209"/>
      <c r="O20" s="241"/>
      <c r="P20" s="1025"/>
      <c r="Q20" s="1647"/>
      <c r="R20" s="1649"/>
      <c r="S20" s="1649"/>
      <c r="T20" s="1649"/>
      <c r="U20" s="1649"/>
    </row>
    <row r="21" spans="1:21" s="208" customFormat="1" ht="13.5" customHeight="1" x14ac:dyDescent="0.2">
      <c r="A21" s="207"/>
      <c r="B21" s="180"/>
      <c r="C21" s="1512" t="s">
        <v>552</v>
      </c>
      <c r="D21" s="1513"/>
      <c r="E21" s="1368"/>
      <c r="F21" s="1524" t="s">
        <v>535</v>
      </c>
      <c r="G21" s="1525"/>
      <c r="H21" s="1525"/>
      <c r="I21" s="1525"/>
      <c r="J21" s="1525"/>
      <c r="K21" s="1525"/>
      <c r="L21" s="1525"/>
      <c r="M21" s="1525"/>
      <c r="N21" s="1526"/>
      <c r="O21" s="241"/>
      <c r="P21" s="1025"/>
      <c r="Q21" s="1649"/>
      <c r="R21" s="1649"/>
      <c r="S21" s="1649"/>
      <c r="T21" s="1649"/>
      <c r="U21" s="1649"/>
    </row>
    <row r="22" spans="1:21" s="208" customFormat="1" ht="3" customHeight="1" x14ac:dyDescent="0.2">
      <c r="A22" s="207"/>
      <c r="B22" s="180"/>
      <c r="C22" s="1514"/>
      <c r="D22" s="1515"/>
      <c r="E22" s="1368"/>
      <c r="F22" s="1270"/>
      <c r="G22" s="1270"/>
      <c r="H22" s="1270"/>
      <c r="I22" s="1270"/>
      <c r="J22" s="1270"/>
      <c r="K22" s="1270"/>
      <c r="L22" s="1270"/>
      <c r="M22" s="1270"/>
      <c r="N22" s="1270"/>
      <c r="O22" s="241"/>
      <c r="P22" s="1025"/>
      <c r="Q22" s="1649"/>
      <c r="R22" s="1649"/>
      <c r="S22" s="1649"/>
      <c r="T22" s="1649"/>
      <c r="U22" s="1649"/>
    </row>
    <row r="23" spans="1:21" s="208" customFormat="1" ht="30" customHeight="1" x14ac:dyDescent="0.2">
      <c r="A23" s="207"/>
      <c r="B23" s="210"/>
      <c r="C23" s="1516"/>
      <c r="D23" s="1517"/>
      <c r="E23" s="1368"/>
      <c r="F23" s="1295" t="s">
        <v>68</v>
      </c>
      <c r="G23" s="1333" t="s">
        <v>534</v>
      </c>
      <c r="H23" s="1271" t="s">
        <v>536</v>
      </c>
      <c r="I23" s="1271" t="s">
        <v>537</v>
      </c>
      <c r="J23" s="1271" t="s">
        <v>538</v>
      </c>
      <c r="K23" s="1271" t="s">
        <v>539</v>
      </c>
      <c r="L23" s="1271" t="s">
        <v>540</v>
      </c>
      <c r="M23" s="1271" t="s">
        <v>541</v>
      </c>
      <c r="N23" s="1271" t="s">
        <v>542</v>
      </c>
      <c r="O23" s="241"/>
      <c r="P23" s="1025"/>
      <c r="Q23" s="1649"/>
      <c r="R23" s="1649"/>
      <c r="S23" s="1649"/>
      <c r="T23" s="1649"/>
      <c r="U23" s="1649"/>
    </row>
    <row r="24" spans="1:21" s="208" customFormat="1" ht="3.75" customHeight="1" x14ac:dyDescent="0.2">
      <c r="A24" s="207"/>
      <c r="B24" s="210"/>
      <c r="C24" s="1334"/>
      <c r="D24" s="1334"/>
      <c r="E24" s="1334"/>
      <c r="F24" s="1272"/>
      <c r="G24" s="1273"/>
      <c r="H24" s="1274"/>
      <c r="I24" s="1274"/>
      <c r="J24" s="1274"/>
      <c r="K24" s="1274"/>
      <c r="L24" s="1274"/>
      <c r="M24" s="1274"/>
      <c r="N24" s="1274"/>
      <c r="O24" s="241"/>
      <c r="P24" s="1025"/>
      <c r="Q24" s="1649"/>
      <c r="R24" s="1649"/>
      <c r="S24" s="1650"/>
      <c r="T24" s="1649"/>
      <c r="U24" s="1649"/>
    </row>
    <row r="25" spans="1:21" s="1342" customFormat="1" ht="16.5" customHeight="1" x14ac:dyDescent="0.2">
      <c r="A25" s="1339"/>
      <c r="B25" s="1335"/>
      <c r="C25" s="1518" t="s">
        <v>548</v>
      </c>
      <c r="D25" s="1519"/>
      <c r="E25" s="1519"/>
      <c r="F25" s="1354">
        <v>909.49144915720638</v>
      </c>
      <c r="G25" s="1354">
        <v>716.58087470005103</v>
      </c>
      <c r="H25" s="1354">
        <v>789.18451573255982</v>
      </c>
      <c r="I25" s="1354">
        <v>839.1039111275328</v>
      </c>
      <c r="J25" s="1354">
        <v>902.13623733496229</v>
      </c>
      <c r="K25" s="1354">
        <v>974.62506375302007</v>
      </c>
      <c r="L25" s="1354">
        <v>1081.1570019658309</v>
      </c>
      <c r="M25" s="1354">
        <v>1201.2547558596907</v>
      </c>
      <c r="N25" s="1355">
        <v>822.84391304347866</v>
      </c>
      <c r="O25" s="1289"/>
      <c r="P25" s="1341"/>
      <c r="Q25" s="1651"/>
      <c r="R25" s="1651"/>
      <c r="S25" s="1652"/>
      <c r="T25" s="1651"/>
      <c r="U25" s="1651"/>
    </row>
    <row r="26" spans="1:21" s="1279" customFormat="1" ht="17.25" customHeight="1" x14ac:dyDescent="0.2">
      <c r="A26" s="1277"/>
      <c r="B26" s="1345"/>
      <c r="C26" s="1521" t="s">
        <v>543</v>
      </c>
      <c r="D26" s="1521"/>
      <c r="E26" s="1351"/>
      <c r="F26" s="1356">
        <v>583.58136820125492</v>
      </c>
      <c r="G26" s="1357">
        <v>549.50514760147587</v>
      </c>
      <c r="H26" s="1357">
        <v>563.52040778498588</v>
      </c>
      <c r="I26" s="1357">
        <v>568.73811059907916</v>
      </c>
      <c r="J26" s="1357">
        <v>570.10004719454548</v>
      </c>
      <c r="K26" s="1357">
        <v>581.5450705128203</v>
      </c>
      <c r="L26" s="1357">
        <v>592.26626262626257</v>
      </c>
      <c r="M26" s="1357">
        <v>637.8418311944713</v>
      </c>
      <c r="N26" s="1357">
        <v>877</v>
      </c>
      <c r="O26" s="1275"/>
      <c r="P26" s="1278"/>
      <c r="Q26" s="1653"/>
      <c r="R26" s="1653"/>
      <c r="S26" s="1654"/>
      <c r="T26" s="1653"/>
      <c r="U26" s="1653"/>
    </row>
    <row r="27" spans="1:21" s="1350" customFormat="1" ht="17.25" customHeight="1" x14ac:dyDescent="0.2">
      <c r="A27" s="1344"/>
      <c r="B27" s="1345"/>
      <c r="C27" s="1521" t="s">
        <v>544</v>
      </c>
      <c r="D27" s="1521"/>
      <c r="E27" s="1351"/>
      <c r="F27" s="1356">
        <v>681.33365355889055</v>
      </c>
      <c r="G27" s="1357">
        <v>600.14631835425405</v>
      </c>
      <c r="H27" s="1357">
        <v>613.4065996024907</v>
      </c>
      <c r="I27" s="1357">
        <v>622.31190483969988</v>
      </c>
      <c r="J27" s="1357">
        <v>647.05222250237989</v>
      </c>
      <c r="K27" s="1357">
        <v>686.69738228940992</v>
      </c>
      <c r="L27" s="1357">
        <v>742.39506940629599</v>
      </c>
      <c r="M27" s="1357">
        <v>873.18379349816439</v>
      </c>
      <c r="N27" s="1357">
        <v>773.85810679611654</v>
      </c>
      <c r="O27" s="1275"/>
      <c r="P27" s="1352"/>
      <c r="Q27" s="1655"/>
      <c r="R27" s="1655"/>
      <c r="S27" s="1654"/>
      <c r="T27" s="1655"/>
      <c r="U27" s="1655"/>
    </row>
    <row r="28" spans="1:21" s="1350" customFormat="1" ht="17.25" customHeight="1" x14ac:dyDescent="0.2">
      <c r="A28" s="1344"/>
      <c r="B28" s="1345"/>
      <c r="C28" s="1521" t="s">
        <v>545</v>
      </c>
      <c r="D28" s="1521"/>
      <c r="E28" s="1351"/>
      <c r="F28" s="1356">
        <v>881.23427974788581</v>
      </c>
      <c r="G28" s="1357">
        <v>660.32004982830324</v>
      </c>
      <c r="H28" s="1357">
        <v>717.96173772918485</v>
      </c>
      <c r="I28" s="1357">
        <v>768.32540770678554</v>
      </c>
      <c r="J28" s="1357">
        <v>856.68635790883582</v>
      </c>
      <c r="K28" s="1357">
        <v>961.8973711109428</v>
      </c>
      <c r="L28" s="1357">
        <v>1107.2532301414283</v>
      </c>
      <c r="M28" s="1357">
        <v>1398.2488375888402</v>
      </c>
      <c r="N28" s="1357">
        <v>713.36215686274522</v>
      </c>
      <c r="O28" s="1275"/>
      <c r="P28" s="1352"/>
      <c r="Q28" s="1655"/>
      <c r="R28" s="1655"/>
      <c r="S28" s="1654"/>
      <c r="T28" s="1655"/>
      <c r="U28" s="1655"/>
    </row>
    <row r="29" spans="1:21" s="1350" customFormat="1" ht="17.25" customHeight="1" x14ac:dyDescent="0.2">
      <c r="A29" s="1344"/>
      <c r="B29" s="1345"/>
      <c r="C29" s="1521" t="s">
        <v>546</v>
      </c>
      <c r="D29" s="1521"/>
      <c r="E29" s="1351"/>
      <c r="F29" s="1356">
        <v>1566.8667939036447</v>
      </c>
      <c r="G29" s="1357">
        <v>1089.316626720718</v>
      </c>
      <c r="H29" s="1357">
        <v>1281.6661410794914</v>
      </c>
      <c r="I29" s="1357">
        <v>1406.9478865408164</v>
      </c>
      <c r="J29" s="1357">
        <v>1536.7472817062783</v>
      </c>
      <c r="K29" s="1357">
        <v>1819.8729049751539</v>
      </c>
      <c r="L29" s="1357">
        <v>2112.9208952330619</v>
      </c>
      <c r="M29" s="1357">
        <v>2654.1479601065475</v>
      </c>
      <c r="N29" s="1357">
        <v>1781.355</v>
      </c>
      <c r="O29" s="1275"/>
      <c r="P29" s="1348"/>
      <c r="Q29" s="1655"/>
      <c r="R29" s="1655"/>
      <c r="S29" s="1655"/>
      <c r="T29" s="1655"/>
      <c r="U29" s="1655"/>
    </row>
    <row r="30" spans="1:21" s="1350" customFormat="1" ht="17.25" customHeight="1" x14ac:dyDescent="0.2">
      <c r="A30" s="1344"/>
      <c r="B30" s="1345"/>
      <c r="C30" s="1521" t="s">
        <v>542</v>
      </c>
      <c r="D30" s="1521"/>
      <c r="E30" s="1351"/>
      <c r="F30" s="1356">
        <v>900.34230501206025</v>
      </c>
      <c r="G30" s="1357">
        <v>715.36879350348067</v>
      </c>
      <c r="H30" s="1357">
        <v>779.22957040572817</v>
      </c>
      <c r="I30" s="1357">
        <v>911.29407766990266</v>
      </c>
      <c r="J30" s="1357">
        <v>1062.129733840306</v>
      </c>
      <c r="K30" s="1357">
        <v>1109.6480444444442</v>
      </c>
      <c r="L30" s="1357">
        <v>1290.3117948717943</v>
      </c>
      <c r="M30" s="1357">
        <v>1412.860430107527</v>
      </c>
      <c r="N30" s="1357">
        <v>965</v>
      </c>
      <c r="O30" s="1275"/>
      <c r="P30" s="1348"/>
      <c r="Q30" s="1655"/>
      <c r="R30" s="1655"/>
      <c r="S30" s="1655"/>
      <c r="T30" s="1655"/>
      <c r="U30" s="1655"/>
    </row>
    <row r="31" spans="1:21" s="1281" customFormat="1" ht="13.5" customHeight="1" x14ac:dyDescent="0.2">
      <c r="A31" s="1280"/>
      <c r="B31" s="1335"/>
      <c r="C31" s="477"/>
      <c r="D31" s="1276"/>
      <c r="E31" s="1276"/>
      <c r="F31" s="1336"/>
      <c r="G31" s="1336"/>
      <c r="H31" s="1336"/>
      <c r="I31" s="1336"/>
      <c r="J31" s="1336"/>
      <c r="K31" s="1336"/>
      <c r="L31" s="1336"/>
      <c r="M31" s="1336"/>
      <c r="N31" s="1336"/>
      <c r="O31" s="241"/>
      <c r="P31" s="1282"/>
      <c r="Q31" s="1656"/>
      <c r="R31" s="1656"/>
      <c r="S31" s="1656"/>
      <c r="T31" s="1656"/>
      <c r="U31" s="1656"/>
    </row>
    <row r="32" spans="1:21" s="1342" customFormat="1" ht="16.5" customHeight="1" x14ac:dyDescent="0.2">
      <c r="A32" s="1339"/>
      <c r="B32" s="1335"/>
      <c r="C32" s="1371" t="s">
        <v>549</v>
      </c>
      <c r="D32" s="1340"/>
      <c r="E32" s="1372"/>
      <c r="F32" s="1354">
        <v>641.92999999999995</v>
      </c>
      <c r="G32" s="1354">
        <v>550</v>
      </c>
      <c r="H32" s="1354">
        <v>577</v>
      </c>
      <c r="I32" s="1354">
        <v>602</v>
      </c>
      <c r="J32" s="1354">
        <v>645</v>
      </c>
      <c r="K32" s="1354">
        <v>695</v>
      </c>
      <c r="L32" s="1354">
        <v>775.28</v>
      </c>
      <c r="M32" s="1354">
        <v>876</v>
      </c>
      <c r="N32" s="1355">
        <v>600</v>
      </c>
      <c r="O32" s="1289"/>
      <c r="P32" s="1341"/>
      <c r="S32" s="1343"/>
    </row>
    <row r="33" spans="1:20" s="1350" customFormat="1" ht="17.25" customHeight="1" x14ac:dyDescent="0.2">
      <c r="A33" s="1344"/>
      <c r="B33" s="1345"/>
      <c r="C33" s="1521" t="s">
        <v>543</v>
      </c>
      <c r="D33" s="1521"/>
      <c r="E33" s="1351"/>
      <c r="F33" s="1346">
        <v>519.29999999999995</v>
      </c>
      <c r="G33" s="1347">
        <v>505</v>
      </c>
      <c r="H33" s="1347">
        <v>505</v>
      </c>
      <c r="I33" s="1347">
        <v>505</v>
      </c>
      <c r="J33" s="1347">
        <v>513</v>
      </c>
      <c r="K33" s="1347">
        <v>520</v>
      </c>
      <c r="L33" s="1347">
        <v>531.29</v>
      </c>
      <c r="M33" s="1347">
        <v>565.5</v>
      </c>
      <c r="N33" s="1347">
        <v>877</v>
      </c>
      <c r="O33" s="1275"/>
      <c r="P33" s="1348"/>
      <c r="Q33" s="1349"/>
    </row>
    <row r="34" spans="1:20" s="1350" customFormat="1" ht="17.25" customHeight="1" x14ac:dyDescent="0.2">
      <c r="A34" s="1344"/>
      <c r="B34" s="1345"/>
      <c r="C34" s="1521" t="s">
        <v>544</v>
      </c>
      <c r="D34" s="1521"/>
      <c r="E34" s="1351"/>
      <c r="F34" s="1346">
        <v>569.73</v>
      </c>
      <c r="G34" s="1347">
        <v>517.79</v>
      </c>
      <c r="H34" s="1347">
        <v>525</v>
      </c>
      <c r="I34" s="1347">
        <v>543</v>
      </c>
      <c r="J34" s="1347">
        <v>564</v>
      </c>
      <c r="K34" s="1347">
        <v>594</v>
      </c>
      <c r="L34" s="1347">
        <v>630</v>
      </c>
      <c r="M34" s="1347">
        <v>708.65</v>
      </c>
      <c r="N34" s="1347">
        <v>590.68499999999995</v>
      </c>
      <c r="O34" s="1275"/>
      <c r="P34" s="1348"/>
      <c r="Q34" s="1349"/>
    </row>
    <row r="35" spans="1:20" s="1350" customFormat="1" ht="17.25" customHeight="1" x14ac:dyDescent="0.2">
      <c r="A35" s="1344"/>
      <c r="B35" s="1345"/>
      <c r="C35" s="1521" t="s">
        <v>545</v>
      </c>
      <c r="D35" s="1521"/>
      <c r="E35" s="1351"/>
      <c r="F35" s="1346">
        <v>666.41</v>
      </c>
      <c r="G35" s="1347">
        <v>544.99</v>
      </c>
      <c r="H35" s="1347">
        <v>570</v>
      </c>
      <c r="I35" s="1347">
        <v>610</v>
      </c>
      <c r="J35" s="1347">
        <v>677.08</v>
      </c>
      <c r="K35" s="1347">
        <v>781</v>
      </c>
      <c r="L35" s="1347">
        <v>931.5</v>
      </c>
      <c r="M35" s="1347">
        <v>1249.24</v>
      </c>
      <c r="N35" s="1347">
        <v>612.5</v>
      </c>
      <c r="O35" s="1275"/>
      <c r="P35" s="1348"/>
      <c r="Q35" s="1349"/>
    </row>
    <row r="36" spans="1:20" s="1350" customFormat="1" ht="17.25" customHeight="1" x14ac:dyDescent="0.2">
      <c r="A36" s="1344"/>
      <c r="B36" s="1345"/>
      <c r="C36" s="1521" t="s">
        <v>546</v>
      </c>
      <c r="D36" s="1521"/>
      <c r="E36" s="1351"/>
      <c r="F36" s="1346">
        <v>1200</v>
      </c>
      <c r="G36" s="1347">
        <v>800</v>
      </c>
      <c r="H36" s="1347">
        <v>1000</v>
      </c>
      <c r="I36" s="1347">
        <v>1104</v>
      </c>
      <c r="J36" s="1347">
        <v>1212.0450000000001</v>
      </c>
      <c r="K36" s="1347">
        <v>1474.63</v>
      </c>
      <c r="L36" s="1347">
        <v>1750</v>
      </c>
      <c r="M36" s="1347">
        <v>2227.06</v>
      </c>
      <c r="N36" s="1347">
        <v>1048.105</v>
      </c>
      <c r="O36" s="1275"/>
      <c r="P36" s="1348"/>
      <c r="Q36" s="1349"/>
    </row>
    <row r="37" spans="1:20" s="1350" customFormat="1" ht="17.25" customHeight="1" x14ac:dyDescent="0.2">
      <c r="A37" s="1344"/>
      <c r="B37" s="1345"/>
      <c r="C37" s="1521" t="s">
        <v>542</v>
      </c>
      <c r="D37" s="1521"/>
      <c r="E37" s="1351"/>
      <c r="F37" s="1346">
        <v>600</v>
      </c>
      <c r="G37" s="1347">
        <v>520</v>
      </c>
      <c r="H37" s="1347">
        <v>542.09500000000003</v>
      </c>
      <c r="I37" s="1347">
        <v>600</v>
      </c>
      <c r="J37" s="1347">
        <v>796.57</v>
      </c>
      <c r="K37" s="1347">
        <v>748.2</v>
      </c>
      <c r="L37" s="1347">
        <v>1017.45</v>
      </c>
      <c r="M37" s="1347">
        <v>1104</v>
      </c>
      <c r="N37" s="1347">
        <v>965</v>
      </c>
      <c r="O37" s="1275"/>
      <c r="P37" s="1348"/>
      <c r="Q37" s="1349"/>
    </row>
    <row r="38" spans="1:20" s="1281" customFormat="1" ht="13.5" customHeight="1" x14ac:dyDescent="0.2">
      <c r="A38" s="1280"/>
      <c r="B38" s="1335"/>
      <c r="C38" s="193"/>
      <c r="D38" s="1284"/>
      <c r="E38" s="1284"/>
      <c r="F38" s="1336"/>
      <c r="G38" s="1336"/>
      <c r="H38" s="1336"/>
      <c r="I38" s="1336"/>
      <c r="J38" s="1336"/>
      <c r="K38" s="1336"/>
      <c r="L38" s="1336"/>
      <c r="M38" s="1336"/>
      <c r="N38" s="1336"/>
      <c r="O38" s="241"/>
      <c r="P38" s="1282"/>
      <c r="Q38" s="1283"/>
      <c r="R38" s="1350"/>
      <c r="S38" s="1350"/>
      <c r="T38" s="1350"/>
    </row>
    <row r="39" spans="1:20" s="1342" customFormat="1" ht="16.5" customHeight="1" x14ac:dyDescent="0.2">
      <c r="A39" s="1339"/>
      <c r="B39" s="1335"/>
      <c r="C39" s="1371" t="s">
        <v>550</v>
      </c>
      <c r="D39" s="1373"/>
      <c r="E39" s="1369"/>
      <c r="F39" s="1358">
        <v>1928307</v>
      </c>
      <c r="G39" s="1358">
        <v>334206</v>
      </c>
      <c r="H39" s="1358">
        <v>292896</v>
      </c>
      <c r="I39" s="1358">
        <v>218988</v>
      </c>
      <c r="J39" s="1358">
        <v>398045</v>
      </c>
      <c r="K39" s="1358">
        <v>269948</v>
      </c>
      <c r="L39" s="1358">
        <v>168884</v>
      </c>
      <c r="M39" s="1358">
        <v>245064</v>
      </c>
      <c r="N39" s="1359">
        <v>276</v>
      </c>
      <c r="O39" s="1289"/>
      <c r="P39" s="1341"/>
      <c r="R39" s="1350"/>
      <c r="S39" s="1350"/>
      <c r="T39" s="1350"/>
    </row>
    <row r="40" spans="1:20" s="1350" customFormat="1" ht="17.25" customHeight="1" x14ac:dyDescent="0.2">
      <c r="A40" s="1344"/>
      <c r="B40" s="1345"/>
      <c r="C40" s="1521" t="s">
        <v>543</v>
      </c>
      <c r="D40" s="1521"/>
      <c r="E40" s="1351"/>
      <c r="F40" s="1360">
        <v>10057</v>
      </c>
      <c r="G40" s="1361">
        <v>1626</v>
      </c>
      <c r="H40" s="1361">
        <v>1079</v>
      </c>
      <c r="I40" s="1361">
        <v>868</v>
      </c>
      <c r="J40" s="1361">
        <v>1907</v>
      </c>
      <c r="K40" s="1361">
        <v>1560</v>
      </c>
      <c r="L40" s="1361">
        <v>990</v>
      </c>
      <c r="M40" s="1361">
        <v>2026</v>
      </c>
      <c r="N40" s="1361">
        <v>1</v>
      </c>
      <c r="O40" s="1275"/>
      <c r="P40" s="1348"/>
      <c r="Q40" s="1349"/>
    </row>
    <row r="41" spans="1:20" s="1350" customFormat="1" ht="17.25" customHeight="1" x14ac:dyDescent="0.2">
      <c r="A41" s="1353"/>
      <c r="B41" s="1345"/>
      <c r="C41" s="1521" t="s">
        <v>544</v>
      </c>
      <c r="D41" s="1521"/>
      <c r="E41" s="1351"/>
      <c r="F41" s="1360">
        <v>1028192</v>
      </c>
      <c r="G41" s="1361">
        <v>165809</v>
      </c>
      <c r="H41" s="1361">
        <v>143395</v>
      </c>
      <c r="I41" s="1361">
        <v>110172</v>
      </c>
      <c r="J41" s="1361">
        <v>206227</v>
      </c>
      <c r="K41" s="1361">
        <v>150475</v>
      </c>
      <c r="L41" s="1361">
        <v>94660</v>
      </c>
      <c r="M41" s="1361">
        <v>157248</v>
      </c>
      <c r="N41" s="1361">
        <v>206</v>
      </c>
      <c r="O41" s="1275"/>
      <c r="P41" s="1348"/>
      <c r="Q41" s="1349"/>
    </row>
    <row r="42" spans="1:20" s="1350" customFormat="1" ht="17.25" customHeight="1" x14ac:dyDescent="0.2">
      <c r="A42" s="1353"/>
      <c r="B42" s="1345"/>
      <c r="C42" s="1521" t="s">
        <v>545</v>
      </c>
      <c r="D42" s="1521"/>
      <c r="E42" s="1351"/>
      <c r="F42" s="1360">
        <v>502817</v>
      </c>
      <c r="G42" s="1361">
        <v>98137</v>
      </c>
      <c r="H42" s="1361">
        <v>83776</v>
      </c>
      <c r="I42" s="1361">
        <v>57897</v>
      </c>
      <c r="J42" s="1361">
        <v>98567</v>
      </c>
      <c r="K42" s="1361">
        <v>64765</v>
      </c>
      <c r="L42" s="1361">
        <v>42639</v>
      </c>
      <c r="M42" s="1361">
        <v>56985</v>
      </c>
      <c r="N42" s="1361">
        <v>51</v>
      </c>
      <c r="O42" s="1275"/>
      <c r="P42" s="1348"/>
      <c r="Q42" s="1349"/>
    </row>
    <row r="43" spans="1:20" s="1350" customFormat="1" ht="17.25" customHeight="1" x14ac:dyDescent="0.2">
      <c r="A43" s="1353"/>
      <c r="B43" s="1345"/>
      <c r="C43" s="1521" t="s">
        <v>546</v>
      </c>
      <c r="D43" s="1521"/>
      <c r="E43" s="1351"/>
      <c r="F43" s="1360">
        <v>383510</v>
      </c>
      <c r="G43" s="1361">
        <v>67341</v>
      </c>
      <c r="H43" s="1361">
        <v>63808</v>
      </c>
      <c r="I43" s="1361">
        <v>49639</v>
      </c>
      <c r="J43" s="1361">
        <v>90818</v>
      </c>
      <c r="K43" s="1361">
        <v>52923</v>
      </c>
      <c r="L43" s="1361">
        <v>30439</v>
      </c>
      <c r="M43" s="1361">
        <v>28526</v>
      </c>
      <c r="N43" s="1361">
        <v>16</v>
      </c>
      <c r="O43" s="1275"/>
      <c r="P43" s="1348"/>
      <c r="Q43" s="1349"/>
    </row>
    <row r="44" spans="1:20" s="1350" customFormat="1" ht="17.25" customHeight="1" x14ac:dyDescent="0.2">
      <c r="A44" s="1353"/>
      <c r="B44" s="1345"/>
      <c r="C44" s="1521" t="s">
        <v>542</v>
      </c>
      <c r="D44" s="1521"/>
      <c r="E44" s="1351"/>
      <c r="F44" s="1360">
        <v>3731</v>
      </c>
      <c r="G44" s="1361">
        <v>1293</v>
      </c>
      <c r="H44" s="1361">
        <v>838</v>
      </c>
      <c r="I44" s="1361">
        <v>412</v>
      </c>
      <c r="J44" s="1361">
        <v>526</v>
      </c>
      <c r="K44" s="1361">
        <v>225</v>
      </c>
      <c r="L44" s="1361">
        <v>156</v>
      </c>
      <c r="M44" s="1361">
        <v>279</v>
      </c>
      <c r="N44" s="1361">
        <v>2</v>
      </c>
      <c r="O44" s="1275"/>
      <c r="P44" s="1348"/>
      <c r="Q44" s="1349"/>
    </row>
    <row r="45" spans="1:20" s="1281" customFormat="1" ht="13.5" customHeight="1" x14ac:dyDescent="0.2">
      <c r="A45" s="1276"/>
      <c r="B45" s="1285"/>
      <c r="C45" s="1268"/>
      <c r="D45" s="1286"/>
      <c r="E45" s="1286"/>
      <c r="F45" s="1337"/>
      <c r="G45" s="1337"/>
      <c r="H45" s="1337"/>
      <c r="I45" s="1338"/>
      <c r="J45" s="1337"/>
      <c r="K45" s="1337"/>
      <c r="L45" s="1337"/>
      <c r="M45" s="1337"/>
      <c r="N45" s="1337"/>
      <c r="O45" s="241"/>
      <c r="P45" s="1282"/>
      <c r="Q45" s="1283"/>
      <c r="R45" s="1350"/>
      <c r="S45" s="1350"/>
      <c r="T45" s="1350"/>
    </row>
    <row r="46" spans="1:20" s="1342" customFormat="1" ht="16.5" customHeight="1" x14ac:dyDescent="0.2">
      <c r="A46" s="1339"/>
      <c r="B46" s="1335"/>
      <c r="C46" s="1374" t="s">
        <v>551</v>
      </c>
      <c r="D46" s="1362"/>
      <c r="E46" s="1370"/>
      <c r="F46" s="1363">
        <f>+F39/F$39</f>
        <v>1</v>
      </c>
      <c r="G46" s="1363">
        <f t="shared" ref="G46:N46" si="0">+G39/G$39</f>
        <v>1</v>
      </c>
      <c r="H46" s="1363">
        <f t="shared" si="0"/>
        <v>1</v>
      </c>
      <c r="I46" s="1363">
        <f t="shared" si="0"/>
        <v>1</v>
      </c>
      <c r="J46" s="1363">
        <f t="shared" si="0"/>
        <v>1</v>
      </c>
      <c r="K46" s="1363">
        <f t="shared" si="0"/>
        <v>1</v>
      </c>
      <c r="L46" s="1363">
        <f t="shared" si="0"/>
        <v>1</v>
      </c>
      <c r="M46" s="1363">
        <f t="shared" si="0"/>
        <v>1</v>
      </c>
      <c r="N46" s="1364">
        <f t="shared" si="0"/>
        <v>1</v>
      </c>
      <c r="O46" s="1289"/>
      <c r="P46" s="1341"/>
      <c r="R46" s="1350"/>
      <c r="S46" s="1350"/>
      <c r="T46" s="1350"/>
    </row>
    <row r="47" spans="1:20" s="1350" customFormat="1" ht="17.25" customHeight="1" x14ac:dyDescent="0.2">
      <c r="A47" s="1344"/>
      <c r="B47" s="1345"/>
      <c r="C47" s="1521" t="s">
        <v>543</v>
      </c>
      <c r="D47" s="1521"/>
      <c r="E47" s="1351"/>
      <c r="F47" s="1365">
        <f t="shared" ref="F47:N47" si="1">+F40/F$39</f>
        <v>5.215455837685597E-3</v>
      </c>
      <c r="G47" s="1366">
        <f t="shared" si="1"/>
        <v>4.8652627421410747E-3</v>
      </c>
      <c r="H47" s="1366">
        <f t="shared" si="1"/>
        <v>3.6839014530754945E-3</v>
      </c>
      <c r="I47" s="1366">
        <f t="shared" si="1"/>
        <v>3.9636875079913057E-3</v>
      </c>
      <c r="J47" s="1366">
        <f t="shared" si="1"/>
        <v>4.7909155999949753E-3</v>
      </c>
      <c r="K47" s="1366">
        <f t="shared" si="1"/>
        <v>5.7788907493295004E-3</v>
      </c>
      <c r="L47" s="1366">
        <f t="shared" si="1"/>
        <v>5.8620117950782787E-3</v>
      </c>
      <c r="M47" s="1366">
        <f t="shared" si="1"/>
        <v>8.2672281526458401E-3</v>
      </c>
      <c r="N47" s="1366">
        <f t="shared" si="1"/>
        <v>3.6231884057971015E-3</v>
      </c>
      <c r="O47" s="1275"/>
      <c r="P47" s="1348"/>
      <c r="Q47" s="1349"/>
    </row>
    <row r="48" spans="1:20" s="1350" customFormat="1" ht="17.25" customHeight="1" x14ac:dyDescent="0.2">
      <c r="A48" s="1353"/>
      <c r="B48" s="1345"/>
      <c r="C48" s="1521" t="s">
        <v>544</v>
      </c>
      <c r="D48" s="1521"/>
      <c r="E48" s="1351"/>
      <c r="F48" s="1365">
        <f t="shared" ref="F48:N48" si="2">+F41/F$39</f>
        <v>0.53320970156722969</v>
      </c>
      <c r="G48" s="1366">
        <f t="shared" si="2"/>
        <v>0.4961281365385421</v>
      </c>
      <c r="H48" s="1366">
        <f t="shared" si="2"/>
        <v>0.48957650497104777</v>
      </c>
      <c r="I48" s="1366">
        <f t="shared" si="2"/>
        <v>0.50309606005808538</v>
      </c>
      <c r="J48" s="1366">
        <f t="shared" si="2"/>
        <v>0.5180997123440817</v>
      </c>
      <c r="K48" s="1366">
        <f t="shared" si="2"/>
        <v>0.55742217019574136</v>
      </c>
      <c r="L48" s="1366">
        <f t="shared" si="2"/>
        <v>0.56050306719405041</v>
      </c>
      <c r="M48" s="1366">
        <f t="shared" si="2"/>
        <v>0.64166095387327393</v>
      </c>
      <c r="N48" s="1366">
        <f t="shared" si="2"/>
        <v>0.74637681159420288</v>
      </c>
      <c r="O48" s="1275"/>
      <c r="P48" s="1348"/>
      <c r="Q48" s="1349"/>
    </row>
    <row r="49" spans="1:17" s="1350" customFormat="1" ht="17.25" customHeight="1" x14ac:dyDescent="0.2">
      <c r="A49" s="1353"/>
      <c r="B49" s="1345"/>
      <c r="C49" s="1521" t="s">
        <v>545</v>
      </c>
      <c r="D49" s="1521"/>
      <c r="E49" s="1351"/>
      <c r="F49" s="1365">
        <f t="shared" ref="F49:N49" si="3">+F42/F$39</f>
        <v>0.26075567842672354</v>
      </c>
      <c r="G49" s="1366">
        <f t="shared" si="3"/>
        <v>0.2936422446036277</v>
      </c>
      <c r="H49" s="1366">
        <f t="shared" si="3"/>
        <v>0.28602643941876982</v>
      </c>
      <c r="I49" s="1366">
        <f t="shared" si="3"/>
        <v>0.26438434982738779</v>
      </c>
      <c r="J49" s="1366">
        <f t="shared" si="3"/>
        <v>0.24762778077855518</v>
      </c>
      <c r="K49" s="1366">
        <f t="shared" si="3"/>
        <v>0.23991657652584941</v>
      </c>
      <c r="L49" s="1366">
        <f t="shared" si="3"/>
        <v>0.25247507164681082</v>
      </c>
      <c r="M49" s="1366">
        <f t="shared" si="3"/>
        <v>0.23253109391832338</v>
      </c>
      <c r="N49" s="1366">
        <f t="shared" si="3"/>
        <v>0.18478260869565216</v>
      </c>
      <c r="O49" s="1275"/>
      <c r="P49" s="1348"/>
      <c r="Q49" s="1349"/>
    </row>
    <row r="50" spans="1:17" s="1350" customFormat="1" ht="17.25" customHeight="1" x14ac:dyDescent="0.2">
      <c r="A50" s="1353"/>
      <c r="B50" s="1345"/>
      <c r="C50" s="1521" t="s">
        <v>546</v>
      </c>
      <c r="D50" s="1521"/>
      <c r="E50" s="1351"/>
      <c r="F50" s="1365">
        <f t="shared" ref="F50:N50" si="4">+F43/F$39</f>
        <v>0.19888430628525436</v>
      </c>
      <c r="G50" s="1366">
        <f t="shared" si="4"/>
        <v>0.20149548482073931</v>
      </c>
      <c r="H50" s="1366">
        <f t="shared" si="4"/>
        <v>0.21785207035944498</v>
      </c>
      <c r="I50" s="1366">
        <f t="shared" si="4"/>
        <v>0.22667452097831844</v>
      </c>
      <c r="J50" s="1366">
        <f t="shared" si="4"/>
        <v>0.22816013264831866</v>
      </c>
      <c r="K50" s="1366">
        <f t="shared" si="4"/>
        <v>0.1960488686710033</v>
      </c>
      <c r="L50" s="1366">
        <f t="shared" si="4"/>
        <v>0.18023613841453306</v>
      </c>
      <c r="M50" s="1366">
        <f t="shared" si="4"/>
        <v>0.1164022459439167</v>
      </c>
      <c r="N50" s="1366">
        <f t="shared" si="4"/>
        <v>5.7971014492753624E-2</v>
      </c>
      <c r="O50" s="1275"/>
      <c r="P50" s="1348"/>
      <c r="Q50" s="1349"/>
    </row>
    <row r="51" spans="1:17" s="1350" customFormat="1" ht="17.25" customHeight="1" x14ac:dyDescent="0.2">
      <c r="A51" s="1353"/>
      <c r="B51" s="1345"/>
      <c r="C51" s="1521" t="s">
        <v>542</v>
      </c>
      <c r="D51" s="1521"/>
      <c r="E51" s="1351"/>
      <c r="F51" s="1365">
        <f t="shared" ref="F51:N51" si="5">+F44/F$39</f>
        <v>1.9348578831067875E-3</v>
      </c>
      <c r="G51" s="1366">
        <f t="shared" si="5"/>
        <v>3.8688712949498214E-3</v>
      </c>
      <c r="H51" s="1366">
        <f t="shared" si="5"/>
        <v>2.8610837976619685E-3</v>
      </c>
      <c r="I51" s="1366">
        <f t="shared" si="5"/>
        <v>1.8813816282170714E-3</v>
      </c>
      <c r="J51" s="1366">
        <f t="shared" si="5"/>
        <v>1.3214586290494794E-3</v>
      </c>
      <c r="K51" s="1366">
        <f t="shared" si="5"/>
        <v>8.334938580763703E-4</v>
      </c>
      <c r="L51" s="1366">
        <f t="shared" si="5"/>
        <v>9.2371094952748637E-4</v>
      </c>
      <c r="M51" s="1366">
        <f t="shared" si="5"/>
        <v>1.1384781118401724E-3</v>
      </c>
      <c r="N51" s="1366">
        <f t="shared" si="5"/>
        <v>7.246376811594203E-3</v>
      </c>
      <c r="O51" s="1275"/>
      <c r="P51" s="1348"/>
      <c r="Q51" s="1349"/>
    </row>
    <row r="52" spans="1:17" ht="13.5" customHeight="1" x14ac:dyDescent="0.2">
      <c r="A52" s="1006"/>
      <c r="B52" s="1006"/>
      <c r="C52" s="1288" t="s">
        <v>509</v>
      </c>
      <c r="D52" s="1026"/>
      <c r="E52" s="1026"/>
      <c r="F52" s="1287"/>
      <c r="G52" s="1287"/>
      <c r="H52" s="1294" t="s">
        <v>483</v>
      </c>
      <c r="I52" s="1287"/>
      <c r="J52" s="1250" t="s">
        <v>475</v>
      </c>
      <c r="K52" s="1290"/>
      <c r="L52" s="1290"/>
      <c r="M52" s="1290"/>
      <c r="N52" s="1287"/>
      <c r="O52" s="241"/>
      <c r="P52" s="1006"/>
    </row>
    <row r="53" spans="1:17" ht="13.5" customHeight="1" x14ac:dyDescent="0.2">
      <c r="A53" s="1006"/>
      <c r="B53" s="1006"/>
      <c r="C53" s="1522" t="s">
        <v>547</v>
      </c>
      <c r="D53" s="1522"/>
      <c r="E53" s="1522"/>
      <c r="F53" s="1522"/>
      <c r="G53" s="1522"/>
      <c r="H53" s="1522"/>
      <c r="I53" s="1522"/>
      <c r="J53" s="1522"/>
      <c r="K53" s="1522"/>
      <c r="L53" s="1522"/>
      <c r="M53" s="1522"/>
      <c r="N53" s="1522"/>
      <c r="O53" s="241"/>
      <c r="P53" s="1006"/>
    </row>
    <row r="54" spans="1:17" ht="13.5" customHeight="1" x14ac:dyDescent="0.2">
      <c r="A54" s="1006"/>
      <c r="B54" s="1006"/>
      <c r="C54" s="1291" t="s">
        <v>508</v>
      </c>
      <c r="D54" s="1026"/>
      <c r="E54" s="1026"/>
      <c r="F54" s="1101"/>
      <c r="G54" s="1101"/>
      <c r="H54" s="1101"/>
      <c r="I54" s="1101"/>
      <c r="J54" s="1292"/>
      <c r="K54" s="1292"/>
      <c r="L54" s="1292"/>
      <c r="M54" s="1292"/>
      <c r="N54" s="1292"/>
      <c r="O54" s="241"/>
      <c r="P54" s="1006"/>
    </row>
    <row r="55" spans="1:17" ht="13.5" customHeight="1" x14ac:dyDescent="0.2">
      <c r="A55" s="1006"/>
      <c r="B55" s="1006"/>
      <c r="C55" s="1291"/>
      <c r="D55" s="1026"/>
      <c r="E55" s="1026"/>
      <c r="F55" s="1101"/>
      <c r="G55" s="1101"/>
      <c r="H55" s="1101"/>
      <c r="I55" s="1101"/>
      <c r="K55" s="1293"/>
      <c r="L55" s="1520">
        <v>42370</v>
      </c>
      <c r="M55" s="1520"/>
      <c r="N55" s="1520"/>
      <c r="O55" s="411">
        <v>13</v>
      </c>
      <c r="P55" s="1006"/>
    </row>
  </sheetData>
  <mergeCells count="26">
    <mergeCell ref="C51:D51"/>
    <mergeCell ref="B1:F1"/>
    <mergeCell ref="F21:N21"/>
    <mergeCell ref="C26:D26"/>
    <mergeCell ref="C27:D27"/>
    <mergeCell ref="C28:D28"/>
    <mergeCell ref="C29:D29"/>
    <mergeCell ref="C30:D30"/>
    <mergeCell ref="C40:D40"/>
    <mergeCell ref="C41:D41"/>
    <mergeCell ref="C21:D23"/>
    <mergeCell ref="C25:E25"/>
    <mergeCell ref="L55:N55"/>
    <mergeCell ref="C33:D33"/>
    <mergeCell ref="C34:D34"/>
    <mergeCell ref="C35:D35"/>
    <mergeCell ref="C36:D36"/>
    <mergeCell ref="C53:N53"/>
    <mergeCell ref="C42:D42"/>
    <mergeCell ref="C43:D43"/>
    <mergeCell ref="C44:D44"/>
    <mergeCell ref="C48:D48"/>
    <mergeCell ref="C49:D49"/>
    <mergeCell ref="C50:D50"/>
    <mergeCell ref="C37:D37"/>
    <mergeCell ref="C47:D47"/>
  </mergeCells>
  <hyperlinks>
    <hyperlink ref="J52" r:id="rId1" location="qp"/>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theme="7"/>
  </sheetPr>
  <dimension ref="A1:R59"/>
  <sheetViews>
    <sheetView zoomScaleNormal="100" workbookViewId="0"/>
  </sheetViews>
  <sheetFormatPr defaultRowHeight="12.75" x14ac:dyDescent="0.2"/>
  <cols>
    <col min="1" max="1" width="1" style="136" customWidth="1"/>
    <col min="2" max="2" width="2.5703125" style="136" customWidth="1"/>
    <col min="3" max="3" width="1" style="136" customWidth="1"/>
    <col min="4" max="4" width="20.85546875" style="136" customWidth="1"/>
    <col min="5" max="5" width="0.5703125" style="136" customWidth="1"/>
    <col min="6" max="6" width="8.42578125" style="136" customWidth="1"/>
    <col min="7" max="7" width="0.42578125" style="136" customWidth="1"/>
    <col min="8" max="8" width="9.28515625" style="136" customWidth="1"/>
    <col min="9" max="9" width="9.7109375" style="136" customWidth="1"/>
    <col min="10" max="10" width="9.42578125" style="136" customWidth="1"/>
    <col min="11" max="13" width="9.28515625" style="136" customWidth="1"/>
    <col min="14" max="14" width="8.85546875" style="136" customWidth="1"/>
    <col min="15" max="15" width="2.5703125" style="136" customWidth="1"/>
    <col min="16" max="16" width="1" style="136" customWidth="1"/>
    <col min="17" max="16384" width="9.140625" style="136"/>
  </cols>
  <sheetData>
    <row r="1" spans="1:16" ht="13.5" customHeight="1" x14ac:dyDescent="0.2">
      <c r="A1" s="135"/>
      <c r="B1" s="242"/>
      <c r="C1" s="242"/>
      <c r="D1" s="242"/>
      <c r="E1" s="231"/>
      <c r="F1" s="231"/>
      <c r="G1" s="231"/>
      <c r="H1" s="231"/>
      <c r="I1" s="231"/>
      <c r="J1" s="231"/>
      <c r="K1" s="231"/>
      <c r="L1" s="1527" t="s">
        <v>330</v>
      </c>
      <c r="M1" s="1527"/>
      <c r="N1" s="1527"/>
      <c r="O1" s="1527"/>
      <c r="P1" s="135"/>
    </row>
    <row r="2" spans="1:16" ht="6" customHeight="1" x14ac:dyDescent="0.2">
      <c r="A2" s="135"/>
      <c r="B2" s="243"/>
      <c r="C2" s="408"/>
      <c r="D2" s="408"/>
      <c r="E2" s="230"/>
      <c r="F2" s="230"/>
      <c r="G2" s="230"/>
      <c r="H2" s="230"/>
      <c r="I2" s="230"/>
      <c r="J2" s="230"/>
      <c r="K2" s="230"/>
      <c r="L2" s="230"/>
      <c r="M2" s="230"/>
      <c r="N2" s="137"/>
      <c r="O2" s="137"/>
      <c r="P2" s="135"/>
    </row>
    <row r="3" spans="1:16" ht="13.5" customHeight="1" thickBot="1" x14ac:dyDescent="0.25">
      <c r="A3" s="135"/>
      <c r="B3" s="244"/>
      <c r="C3" s="138"/>
      <c r="D3" s="138"/>
      <c r="E3" s="138"/>
      <c r="F3" s="137"/>
      <c r="G3" s="137"/>
      <c r="H3" s="137"/>
      <c r="I3" s="137"/>
      <c r="J3" s="137"/>
      <c r="K3" s="137"/>
      <c r="L3" s="583"/>
      <c r="M3" s="583"/>
      <c r="N3" s="583" t="s">
        <v>70</v>
      </c>
      <c r="O3" s="583"/>
      <c r="P3" s="583"/>
    </row>
    <row r="4" spans="1:16" ht="15" customHeight="1" thickBot="1" x14ac:dyDescent="0.25">
      <c r="A4" s="135"/>
      <c r="B4" s="244"/>
      <c r="C4" s="259" t="s">
        <v>306</v>
      </c>
      <c r="D4" s="263"/>
      <c r="E4" s="263"/>
      <c r="F4" s="263"/>
      <c r="G4" s="263"/>
      <c r="H4" s="263"/>
      <c r="I4" s="263"/>
      <c r="J4" s="263"/>
      <c r="K4" s="263"/>
      <c r="L4" s="263"/>
      <c r="M4" s="263"/>
      <c r="N4" s="264"/>
      <c r="O4" s="583"/>
      <c r="P4" s="583"/>
    </row>
    <row r="5" spans="1:16" ht="7.5" customHeight="1" x14ac:dyDescent="0.2">
      <c r="A5" s="135"/>
      <c r="B5" s="244"/>
      <c r="C5" s="1528" t="s">
        <v>85</v>
      </c>
      <c r="D5" s="1528"/>
      <c r="E5" s="137"/>
      <c r="F5" s="11"/>
      <c r="G5" s="137"/>
      <c r="H5" s="137"/>
      <c r="I5" s="137"/>
      <c r="J5" s="137"/>
      <c r="K5" s="137"/>
      <c r="L5" s="583"/>
      <c r="M5" s="583"/>
      <c r="N5" s="583"/>
      <c r="O5" s="583"/>
      <c r="P5" s="583"/>
    </row>
    <row r="6" spans="1:16" ht="13.5" customHeight="1" x14ac:dyDescent="0.2">
      <c r="A6" s="135"/>
      <c r="B6" s="244"/>
      <c r="C6" s="1529"/>
      <c r="D6" s="1529"/>
      <c r="E6" s="81">
        <v>1999</v>
      </c>
      <c r="F6" s="81"/>
      <c r="G6" s="137"/>
      <c r="H6" s="82">
        <v>2010</v>
      </c>
      <c r="I6" s="82">
        <v>2011</v>
      </c>
      <c r="J6" s="82">
        <v>2012</v>
      </c>
      <c r="K6" s="82">
        <v>2013</v>
      </c>
      <c r="L6" s="82">
        <v>2014</v>
      </c>
      <c r="M6" s="82">
        <v>2015</v>
      </c>
      <c r="N6" s="82">
        <v>2016</v>
      </c>
      <c r="O6" s="583"/>
      <c r="P6" s="583"/>
    </row>
    <row r="7" spans="1:16" ht="2.25" customHeight="1" x14ac:dyDescent="0.2">
      <c r="A7" s="135"/>
      <c r="B7" s="244"/>
      <c r="C7" s="83"/>
      <c r="D7" s="83"/>
      <c r="E7" s="11"/>
      <c r="F7" s="11"/>
      <c r="G7" s="137"/>
      <c r="H7" s="11"/>
      <c r="I7" s="11"/>
      <c r="J7" s="11"/>
      <c r="K7" s="11"/>
      <c r="L7" s="11"/>
      <c r="M7" s="11"/>
      <c r="N7" s="11"/>
      <c r="O7" s="583"/>
      <c r="P7" s="583"/>
    </row>
    <row r="8" spans="1:16" ht="18.75" customHeight="1" x14ac:dyDescent="0.2">
      <c r="A8" s="135"/>
      <c r="B8" s="244"/>
      <c r="C8" s="1530" t="s">
        <v>305</v>
      </c>
      <c r="D8" s="1530"/>
      <c r="E8" s="1530"/>
      <c r="F8" s="1530"/>
      <c r="G8" s="229"/>
      <c r="H8" s="1312">
        <v>475</v>
      </c>
      <c r="I8" s="1312">
        <v>485</v>
      </c>
      <c r="J8" s="1312">
        <v>485</v>
      </c>
      <c r="K8" s="1312">
        <v>485</v>
      </c>
      <c r="L8" s="1312">
        <v>505</v>
      </c>
      <c r="M8" s="1533">
        <v>505</v>
      </c>
      <c r="N8" s="1533">
        <v>530</v>
      </c>
      <c r="O8" s="204"/>
      <c r="P8" s="204"/>
    </row>
    <row r="9" spans="1:16" ht="4.5" customHeight="1" x14ac:dyDescent="0.2">
      <c r="A9" s="135"/>
      <c r="B9" s="244"/>
      <c r="C9" s="1530"/>
      <c r="D9" s="1530"/>
      <c r="E9" s="1530"/>
      <c r="F9" s="1530"/>
      <c r="G9" s="229"/>
      <c r="H9" s="1312"/>
      <c r="I9" s="1312"/>
      <c r="J9" s="1312"/>
      <c r="K9" s="1312"/>
      <c r="L9" s="1312"/>
      <c r="M9" s="1533"/>
      <c r="N9" s="1533"/>
      <c r="O9" s="204"/>
      <c r="P9" s="204"/>
    </row>
    <row r="10" spans="1:16" s="141" customFormat="1" ht="10.5" customHeight="1" x14ac:dyDescent="0.2">
      <c r="A10" s="139"/>
      <c r="B10" s="245"/>
      <c r="C10" s="1530"/>
      <c r="D10" s="1530"/>
      <c r="E10" s="1530"/>
      <c r="F10" s="1530"/>
      <c r="G10" s="262"/>
      <c r="H10" s="1312"/>
      <c r="I10" s="1312"/>
      <c r="J10" s="1312"/>
      <c r="K10" s="1312"/>
      <c r="L10" s="1312"/>
      <c r="M10" s="1533"/>
      <c r="N10" s="1533"/>
      <c r="O10" s="204"/>
      <c r="P10" s="204"/>
    </row>
    <row r="11" spans="1:16" ht="31.5" customHeight="1" x14ac:dyDescent="0.2">
      <c r="A11" s="135"/>
      <c r="B11" s="246"/>
      <c r="C11" s="203" t="s">
        <v>292</v>
      </c>
      <c r="D11" s="203"/>
      <c r="E11" s="200"/>
      <c r="F11" s="200"/>
      <c r="G11" s="202"/>
      <c r="H11" s="201" t="s">
        <v>526</v>
      </c>
      <c r="I11" s="201" t="s">
        <v>291</v>
      </c>
      <c r="J11" s="577" t="s">
        <v>347</v>
      </c>
      <c r="K11" s="577" t="s">
        <v>347</v>
      </c>
      <c r="L11" s="201" t="s">
        <v>418</v>
      </c>
      <c r="M11" s="577" t="s">
        <v>347</v>
      </c>
      <c r="N11" s="201" t="s">
        <v>527</v>
      </c>
      <c r="O11" s="201"/>
      <c r="P11" s="201"/>
    </row>
    <row r="12" spans="1:16" s="141" customFormat="1" ht="18" customHeight="1" x14ac:dyDescent="0.2">
      <c r="A12" s="139"/>
      <c r="B12" s="245"/>
      <c r="C12" s="142" t="s">
        <v>290</v>
      </c>
      <c r="D12" s="142"/>
      <c r="E12" s="200"/>
      <c r="F12" s="200"/>
      <c r="G12" s="140"/>
      <c r="H12" s="200" t="s">
        <v>289</v>
      </c>
      <c r="I12" s="200" t="s">
        <v>288</v>
      </c>
      <c r="J12" s="577" t="s">
        <v>347</v>
      </c>
      <c r="K12" s="577" t="s">
        <v>347</v>
      </c>
      <c r="L12" s="577" t="s">
        <v>419</v>
      </c>
      <c r="M12" s="577" t="s">
        <v>347</v>
      </c>
      <c r="N12" s="577" t="s">
        <v>525</v>
      </c>
      <c r="O12" s="200"/>
      <c r="P12" s="200"/>
    </row>
    <row r="13" spans="1:16" ht="27.75" customHeight="1" thickBot="1" x14ac:dyDescent="0.25">
      <c r="A13" s="135"/>
      <c r="B13" s="244"/>
      <c r="C13" s="585" t="s">
        <v>348</v>
      </c>
      <c r="D13" s="584"/>
      <c r="E13" s="137"/>
      <c r="F13" s="137"/>
      <c r="G13" s="137"/>
      <c r="H13" s="137"/>
      <c r="I13" s="137"/>
      <c r="J13" s="137"/>
      <c r="K13" s="137"/>
      <c r="L13" s="137"/>
      <c r="M13" s="137"/>
      <c r="N13" s="583"/>
      <c r="O13" s="137"/>
      <c r="P13" s="135"/>
    </row>
    <row r="14" spans="1:16" s="141" customFormat="1" ht="13.5" customHeight="1" thickBot="1" x14ac:dyDescent="0.25">
      <c r="A14" s="139"/>
      <c r="B14" s="245"/>
      <c r="C14" s="259" t="s">
        <v>287</v>
      </c>
      <c r="D14" s="260"/>
      <c r="E14" s="260"/>
      <c r="F14" s="260"/>
      <c r="G14" s="260"/>
      <c r="H14" s="260"/>
      <c r="I14" s="260"/>
      <c r="J14" s="260"/>
      <c r="K14" s="260"/>
      <c r="L14" s="260"/>
      <c r="M14" s="260"/>
      <c r="N14" s="261"/>
      <c r="O14" s="137"/>
      <c r="P14" s="135"/>
    </row>
    <row r="15" spans="1:16" ht="7.5" customHeight="1" x14ac:dyDescent="0.2">
      <c r="A15" s="135"/>
      <c r="B15" s="244"/>
      <c r="C15" s="1531" t="s">
        <v>284</v>
      </c>
      <c r="D15" s="1531"/>
      <c r="E15" s="143"/>
      <c r="F15" s="143"/>
      <c r="G15" s="84"/>
      <c r="H15" s="144"/>
      <c r="I15" s="144"/>
      <c r="J15" s="144"/>
      <c r="K15" s="144"/>
      <c r="L15" s="144"/>
      <c r="M15" s="144"/>
      <c r="N15" s="144"/>
      <c r="O15" s="137"/>
      <c r="P15" s="135"/>
    </row>
    <row r="16" spans="1:16" ht="13.5" customHeight="1" x14ac:dyDescent="0.2">
      <c r="A16" s="135"/>
      <c r="B16" s="244"/>
      <c r="C16" s="1532"/>
      <c r="D16" s="1532"/>
      <c r="E16" s="143"/>
      <c r="F16" s="143"/>
      <c r="G16" s="84"/>
      <c r="H16" s="1534">
        <v>2012</v>
      </c>
      <c r="I16" s="1534"/>
      <c r="J16" s="1534">
        <v>2013</v>
      </c>
      <c r="K16" s="1534"/>
      <c r="L16" s="1534">
        <v>2014</v>
      </c>
      <c r="M16" s="1534"/>
      <c r="N16" s="1316">
        <v>2015</v>
      </c>
      <c r="O16" s="137"/>
      <c r="P16" s="135"/>
    </row>
    <row r="17" spans="1:18" ht="12.75" customHeight="1" x14ac:dyDescent="0.2">
      <c r="A17" s="135"/>
      <c r="B17" s="244"/>
      <c r="C17" s="143"/>
      <c r="D17" s="143"/>
      <c r="E17" s="143"/>
      <c r="F17" s="143"/>
      <c r="G17" s="84"/>
      <c r="H17" s="740" t="s">
        <v>87</v>
      </c>
      <c r="I17" s="490" t="s">
        <v>86</v>
      </c>
      <c r="J17" s="740" t="s">
        <v>87</v>
      </c>
      <c r="K17" s="490" t="s">
        <v>86</v>
      </c>
      <c r="L17" s="1005" t="s">
        <v>87</v>
      </c>
      <c r="M17" s="741" t="s">
        <v>86</v>
      </c>
      <c r="N17" s="741" t="s">
        <v>87</v>
      </c>
      <c r="O17" s="137"/>
      <c r="P17" s="135"/>
    </row>
    <row r="18" spans="1:18" ht="4.5" customHeight="1" x14ac:dyDescent="0.2">
      <c r="A18" s="135"/>
      <c r="B18" s="244"/>
      <c r="C18" s="143"/>
      <c r="D18" s="143"/>
      <c r="E18" s="143"/>
      <c r="F18" s="143"/>
      <c r="G18" s="84"/>
      <c r="H18" s="412"/>
      <c r="I18" s="412"/>
      <c r="J18" s="412"/>
      <c r="K18" s="412"/>
      <c r="L18" s="1050"/>
      <c r="M18" s="412"/>
      <c r="N18" s="412"/>
      <c r="O18" s="144"/>
      <c r="P18" s="135"/>
    </row>
    <row r="19" spans="1:18" ht="15" customHeight="1" x14ac:dyDescent="0.2">
      <c r="A19" s="135"/>
      <c r="B19" s="244"/>
      <c r="C19" s="223" t="s">
        <v>304</v>
      </c>
      <c r="D19" s="256"/>
      <c r="E19" s="251"/>
      <c r="F19" s="251"/>
      <c r="G19" s="258"/>
      <c r="H19" s="579">
        <v>950.38</v>
      </c>
      <c r="I19" s="579">
        <v>962.38</v>
      </c>
      <c r="J19" s="579">
        <v>962.96</v>
      </c>
      <c r="K19" s="579">
        <v>958.81</v>
      </c>
      <c r="L19" s="1054">
        <v>945.78</v>
      </c>
      <c r="M19" s="579">
        <v>946.97</v>
      </c>
      <c r="N19" s="579">
        <v>950.9</v>
      </c>
      <c r="O19" s="144"/>
      <c r="P19" s="135"/>
    </row>
    <row r="20" spans="1:18" ht="13.5" customHeight="1" x14ac:dyDescent="0.2">
      <c r="A20" s="135"/>
      <c r="B20" s="244"/>
      <c r="C20" s="588" t="s">
        <v>72</v>
      </c>
      <c r="D20" s="145"/>
      <c r="E20" s="143"/>
      <c r="F20" s="143"/>
      <c r="G20" s="84"/>
      <c r="H20" s="580">
        <v>1033.26</v>
      </c>
      <c r="I20" s="580">
        <v>1043.17</v>
      </c>
      <c r="J20" s="580">
        <v>1043.8499999999999</v>
      </c>
      <c r="K20" s="580">
        <v>1037.9100000000001</v>
      </c>
      <c r="L20" s="1055">
        <v>1032.19</v>
      </c>
      <c r="M20" s="580">
        <v>1033.18</v>
      </c>
      <c r="N20" s="580">
        <v>1035.1600000000001</v>
      </c>
      <c r="O20" s="144"/>
      <c r="P20" s="135"/>
    </row>
    <row r="21" spans="1:18" ht="13.5" customHeight="1" x14ac:dyDescent="0.2">
      <c r="A21" s="135"/>
      <c r="B21" s="244"/>
      <c r="C21" s="588" t="s">
        <v>71</v>
      </c>
      <c r="D21" s="145"/>
      <c r="E21" s="143"/>
      <c r="F21" s="143"/>
      <c r="G21" s="84"/>
      <c r="H21" s="580">
        <v>839.63</v>
      </c>
      <c r="I21" s="580">
        <v>856.25</v>
      </c>
      <c r="J21" s="580">
        <v>857.33</v>
      </c>
      <c r="K21" s="580">
        <v>853.8</v>
      </c>
      <c r="L21" s="1055">
        <v>840.78</v>
      </c>
      <c r="M21" s="580">
        <v>842.98</v>
      </c>
      <c r="N21" s="580">
        <v>849.53</v>
      </c>
      <c r="O21" s="144"/>
      <c r="P21" s="135"/>
    </row>
    <row r="22" spans="1:18" ht="6.75" customHeight="1" x14ac:dyDescent="0.2">
      <c r="A22" s="135"/>
      <c r="B22" s="244"/>
      <c r="C22" s="176"/>
      <c r="D22" s="145"/>
      <c r="E22" s="143"/>
      <c r="F22" s="143"/>
      <c r="G22" s="84"/>
      <c r="H22" s="589"/>
      <c r="I22" s="589"/>
      <c r="J22" s="589"/>
      <c r="K22" s="589"/>
      <c r="L22" s="1056"/>
      <c r="M22" s="589"/>
      <c r="N22" s="589"/>
      <c r="O22" s="144"/>
      <c r="P22" s="135"/>
    </row>
    <row r="23" spans="1:18" ht="15" customHeight="1" x14ac:dyDescent="0.2">
      <c r="A23" s="135"/>
      <c r="B23" s="244"/>
      <c r="C23" s="223" t="s">
        <v>303</v>
      </c>
      <c r="D23" s="256"/>
      <c r="E23" s="251"/>
      <c r="F23" s="251"/>
      <c r="G23" s="255"/>
      <c r="H23" s="579">
        <v>1114.97</v>
      </c>
      <c r="I23" s="579">
        <v>1123.5</v>
      </c>
      <c r="J23" s="579">
        <v>1124.83</v>
      </c>
      <c r="K23" s="579">
        <v>1125.5899999999999</v>
      </c>
      <c r="L23" s="1064">
        <v>1120.4000000000001</v>
      </c>
      <c r="M23" s="579">
        <v>1124.49</v>
      </c>
      <c r="N23" s="579">
        <v>1140.3699999999999</v>
      </c>
      <c r="O23" s="144"/>
      <c r="P23" s="135"/>
    </row>
    <row r="24" spans="1:18" s="147" customFormat="1" ht="13.5" customHeight="1" x14ac:dyDescent="0.2">
      <c r="A24" s="146"/>
      <c r="B24" s="247"/>
      <c r="C24" s="588" t="s">
        <v>72</v>
      </c>
      <c r="D24" s="145"/>
      <c r="E24" s="143"/>
      <c r="F24" s="143"/>
      <c r="G24" s="84"/>
      <c r="H24" s="580">
        <v>1226.07</v>
      </c>
      <c r="I24" s="580">
        <v>1231.47</v>
      </c>
      <c r="J24" s="580">
        <v>1232.1199999999999</v>
      </c>
      <c r="K24" s="580">
        <v>1233.47</v>
      </c>
      <c r="L24" s="1051">
        <v>1241.71</v>
      </c>
      <c r="M24" s="580">
        <v>1246.24</v>
      </c>
      <c r="N24" s="580">
        <v>1262.17</v>
      </c>
      <c r="O24" s="143"/>
      <c r="P24" s="146"/>
    </row>
    <row r="25" spans="1:18" s="147" customFormat="1" ht="13.5" customHeight="1" x14ac:dyDescent="0.2">
      <c r="A25" s="146"/>
      <c r="B25" s="247"/>
      <c r="C25" s="588" t="s">
        <v>71</v>
      </c>
      <c r="D25" s="145"/>
      <c r="E25" s="143"/>
      <c r="F25" s="143"/>
      <c r="G25" s="84"/>
      <c r="H25" s="580">
        <v>966.48</v>
      </c>
      <c r="I25" s="580">
        <v>981.64</v>
      </c>
      <c r="J25" s="580">
        <v>984.61</v>
      </c>
      <c r="K25" s="580">
        <v>982.36</v>
      </c>
      <c r="L25" s="1055">
        <v>972.99</v>
      </c>
      <c r="M25" s="580">
        <v>977.62</v>
      </c>
      <c r="N25" s="580">
        <v>993.84</v>
      </c>
      <c r="O25" s="143"/>
      <c r="P25" s="146"/>
      <c r="R25" s="1382"/>
    </row>
    <row r="26" spans="1:18" ht="6.75" customHeight="1" x14ac:dyDescent="0.2">
      <c r="A26" s="135"/>
      <c r="B26" s="244"/>
      <c r="C26" s="491"/>
      <c r="D26" s="145"/>
      <c r="E26" s="143"/>
      <c r="F26" s="143"/>
      <c r="G26" s="84"/>
      <c r="H26" s="589"/>
      <c r="I26" s="589"/>
      <c r="J26" s="589"/>
      <c r="K26" s="589"/>
      <c r="L26" s="1056"/>
      <c r="M26" s="589"/>
      <c r="N26" s="589"/>
      <c r="O26" s="144"/>
      <c r="P26" s="135"/>
    </row>
    <row r="27" spans="1:18" ht="15" customHeight="1" x14ac:dyDescent="0.2">
      <c r="A27" s="135"/>
      <c r="B27" s="244"/>
      <c r="C27" s="223" t="s">
        <v>302</v>
      </c>
      <c r="D27" s="256"/>
      <c r="E27" s="251"/>
      <c r="F27" s="251"/>
      <c r="G27" s="257"/>
      <c r="H27" s="581">
        <f t="shared" ref="H27:M27" si="0">H19/H23*100</f>
        <v>85.238167843080987</v>
      </c>
      <c r="I27" s="581">
        <f t="shared" si="0"/>
        <v>85.659101023586999</v>
      </c>
      <c r="J27" s="581">
        <f t="shared" si="0"/>
        <v>85.609380973124843</v>
      </c>
      <c r="K27" s="581">
        <f t="shared" si="0"/>
        <v>85.182881866398958</v>
      </c>
      <c r="L27" s="1057">
        <f t="shared" si="0"/>
        <v>84.41449482327738</v>
      </c>
      <c r="M27" s="581">
        <f t="shared" si="0"/>
        <v>84.21328780158116</v>
      </c>
      <c r="N27" s="581">
        <f t="shared" ref="N27" si="1">N19/N23*100</f>
        <v>83.385217078667452</v>
      </c>
      <c r="O27" s="144"/>
      <c r="P27" s="135"/>
    </row>
    <row r="28" spans="1:18" ht="13.5" customHeight="1" x14ac:dyDescent="0.2">
      <c r="A28" s="135"/>
      <c r="B28" s="244"/>
      <c r="C28" s="588" t="s">
        <v>72</v>
      </c>
      <c r="D28" s="145"/>
      <c r="E28" s="143"/>
      <c r="F28" s="143"/>
      <c r="G28" s="199"/>
      <c r="H28" s="804">
        <f t="shared" ref="H28:K28" si="2">H20/H24*100</f>
        <v>84.274144216888118</v>
      </c>
      <c r="I28" s="804">
        <f t="shared" si="2"/>
        <v>84.709331124590932</v>
      </c>
      <c r="J28" s="804">
        <f t="shared" si="2"/>
        <v>84.719832483848975</v>
      </c>
      <c r="K28" s="804">
        <f t="shared" si="2"/>
        <v>84.145540629281626</v>
      </c>
      <c r="L28" s="1058">
        <f>L20/L24*100</f>
        <v>83.126494914271447</v>
      </c>
      <c r="M28" s="804">
        <f>M20/M24*100</f>
        <v>82.903774553858014</v>
      </c>
      <c r="N28" s="804">
        <f>N20/N24*100</f>
        <v>82.014308690588436</v>
      </c>
      <c r="O28" s="144"/>
      <c r="P28" s="135"/>
    </row>
    <row r="29" spans="1:18" ht="13.5" customHeight="1" x14ac:dyDescent="0.2">
      <c r="A29" s="135"/>
      <c r="B29" s="244"/>
      <c r="C29" s="588" t="s">
        <v>71</v>
      </c>
      <c r="D29" s="145"/>
      <c r="E29" s="143"/>
      <c r="F29" s="143"/>
      <c r="G29" s="199"/>
      <c r="H29" s="804">
        <f t="shared" ref="H29:L29" si="3">H21/H25*100</f>
        <v>86.875051734127979</v>
      </c>
      <c r="I29" s="804">
        <f t="shared" si="3"/>
        <v>87.226478138625168</v>
      </c>
      <c r="J29" s="804">
        <f t="shared" si="3"/>
        <v>87.073054305765737</v>
      </c>
      <c r="K29" s="804">
        <f t="shared" si="3"/>
        <v>86.913147929475954</v>
      </c>
      <c r="L29" s="1058">
        <f t="shared" si="3"/>
        <v>86.411987790213658</v>
      </c>
      <c r="M29" s="804">
        <f>M21/M25*100</f>
        <v>86.227777664123067</v>
      </c>
      <c r="N29" s="804">
        <f>N21/N25*100</f>
        <v>85.479554052966265</v>
      </c>
      <c r="O29" s="144"/>
      <c r="P29" s="135"/>
    </row>
    <row r="30" spans="1:18" ht="6.75" customHeight="1" x14ac:dyDescent="0.2">
      <c r="A30" s="135"/>
      <c r="B30" s="244"/>
      <c r="C30" s="176"/>
      <c r="D30" s="145"/>
      <c r="E30" s="143"/>
      <c r="F30" s="143"/>
      <c r="G30" s="198"/>
      <c r="H30" s="582"/>
      <c r="I30" s="582"/>
      <c r="J30" s="582"/>
      <c r="K30" s="582"/>
      <c r="L30" s="1059"/>
      <c r="M30" s="582"/>
      <c r="N30" s="582"/>
      <c r="O30" s="144"/>
      <c r="P30" s="135"/>
    </row>
    <row r="31" spans="1:18" ht="23.25" customHeight="1" x14ac:dyDescent="0.2">
      <c r="A31" s="135"/>
      <c r="B31" s="244"/>
      <c r="C31" s="1535" t="s">
        <v>301</v>
      </c>
      <c r="D31" s="1535"/>
      <c r="E31" s="1535"/>
      <c r="F31" s="1535"/>
      <c r="G31" s="255"/>
      <c r="H31" s="579">
        <v>12.7</v>
      </c>
      <c r="I31" s="579">
        <v>12.9</v>
      </c>
      <c r="J31" s="579">
        <v>11.7</v>
      </c>
      <c r="K31" s="579">
        <v>12</v>
      </c>
      <c r="L31" s="1054">
        <v>13.2</v>
      </c>
      <c r="M31" s="579">
        <v>19.600000000000001</v>
      </c>
      <c r="N31" s="579">
        <v>21.4</v>
      </c>
      <c r="O31" s="144"/>
      <c r="P31" s="135"/>
    </row>
    <row r="32" spans="1:18" ht="13.5" customHeight="1" x14ac:dyDescent="0.2">
      <c r="A32" s="146"/>
      <c r="B32" s="247"/>
      <c r="C32" s="588" t="s">
        <v>286</v>
      </c>
      <c r="D32" s="145"/>
      <c r="E32" s="143"/>
      <c r="F32" s="143"/>
      <c r="G32" s="84"/>
      <c r="H32" s="580">
        <v>10</v>
      </c>
      <c r="I32" s="580">
        <v>10.1</v>
      </c>
      <c r="J32" s="580">
        <v>9.1999999999999993</v>
      </c>
      <c r="K32" s="580">
        <v>8.6999999999999993</v>
      </c>
      <c r="L32" s="1051">
        <v>8.1</v>
      </c>
      <c r="M32" s="580">
        <v>15.1</v>
      </c>
      <c r="N32" s="580">
        <v>16.899999999999999</v>
      </c>
      <c r="P32" s="135"/>
    </row>
    <row r="33" spans="1:16" ht="13.5" customHeight="1" x14ac:dyDescent="0.2">
      <c r="A33" s="135"/>
      <c r="B33" s="244"/>
      <c r="C33" s="588" t="s">
        <v>285</v>
      </c>
      <c r="D33" s="145"/>
      <c r="E33" s="143"/>
      <c r="F33" s="143"/>
      <c r="G33" s="84"/>
      <c r="H33" s="580">
        <v>16.399999999999999</v>
      </c>
      <c r="I33" s="580">
        <v>16.600000000000001</v>
      </c>
      <c r="J33" s="580">
        <v>15.1</v>
      </c>
      <c r="K33" s="580">
        <v>16.5</v>
      </c>
      <c r="L33" s="1051">
        <v>19.3</v>
      </c>
      <c r="M33" s="580">
        <v>25</v>
      </c>
      <c r="N33" s="580">
        <v>26.9</v>
      </c>
      <c r="O33" s="144"/>
      <c r="P33" s="135"/>
    </row>
    <row r="34" spans="1:16" ht="22.5" customHeight="1" thickBot="1" x14ac:dyDescent="0.25">
      <c r="A34" s="135"/>
      <c r="B34" s="244"/>
      <c r="C34" s="176"/>
      <c r="D34" s="145"/>
      <c r="E34" s="143"/>
      <c r="F34" s="143"/>
      <c r="G34" s="1545"/>
      <c r="H34" s="1545"/>
      <c r="I34" s="1545"/>
      <c r="J34" s="1545"/>
      <c r="K34" s="1545"/>
      <c r="L34" s="1545"/>
      <c r="M34" s="1546"/>
      <c r="N34" s="1546"/>
      <c r="O34" s="144"/>
      <c r="P34" s="135"/>
    </row>
    <row r="35" spans="1:16" ht="30.75" customHeight="1" thickBot="1" x14ac:dyDescent="0.25">
      <c r="A35" s="135"/>
      <c r="B35" s="244"/>
      <c r="C35" s="1537" t="s">
        <v>300</v>
      </c>
      <c r="D35" s="1538"/>
      <c r="E35" s="1538"/>
      <c r="F35" s="1538"/>
      <c r="G35" s="1538"/>
      <c r="H35" s="1538"/>
      <c r="I35" s="1538"/>
      <c r="J35" s="1538"/>
      <c r="K35" s="1538"/>
      <c r="L35" s="1538"/>
      <c r="M35" s="1538"/>
      <c r="N35" s="1539"/>
      <c r="O35" s="192"/>
      <c r="P35" s="135"/>
    </row>
    <row r="36" spans="1:16" ht="7.5" customHeight="1" x14ac:dyDescent="0.2">
      <c r="A36" s="135"/>
      <c r="B36" s="244"/>
      <c r="C36" s="1540" t="s">
        <v>284</v>
      </c>
      <c r="D36" s="1540"/>
      <c r="E36" s="195"/>
      <c r="F36" s="194"/>
      <c r="G36" s="148"/>
      <c r="H36" s="149"/>
      <c r="I36" s="149"/>
      <c r="J36" s="149"/>
      <c r="K36" s="149"/>
      <c r="L36" s="149"/>
      <c r="M36" s="149"/>
      <c r="N36" s="149"/>
      <c r="O36" s="192"/>
      <c r="P36" s="135"/>
    </row>
    <row r="37" spans="1:16" ht="36" customHeight="1" x14ac:dyDescent="0.2">
      <c r="A37" s="135"/>
      <c r="B37" s="244"/>
      <c r="C37" s="1541"/>
      <c r="D37" s="1541"/>
      <c r="E37" s="197"/>
      <c r="F37" s="197"/>
      <c r="G37" s="197"/>
      <c r="H37" s="197"/>
      <c r="I37" s="1542" t="s">
        <v>283</v>
      </c>
      <c r="J37" s="1543"/>
      <c r="K37" s="1544" t="s">
        <v>282</v>
      </c>
      <c r="L37" s="1543"/>
      <c r="M37" s="1544" t="s">
        <v>281</v>
      </c>
      <c r="N37" s="1542"/>
      <c r="O37" s="192"/>
      <c r="P37" s="135"/>
    </row>
    <row r="38" spans="1:16" s="141" customFormat="1" ht="25.5" customHeight="1" x14ac:dyDescent="0.2">
      <c r="A38" s="139"/>
      <c r="B38" s="245"/>
      <c r="C38" s="197"/>
      <c r="D38" s="197"/>
      <c r="E38" s="197"/>
      <c r="F38" s="197"/>
      <c r="G38" s="197"/>
      <c r="H38" s="197"/>
      <c r="I38" s="1004" t="s">
        <v>434</v>
      </c>
      <c r="J38" s="1004" t="s">
        <v>528</v>
      </c>
      <c r="K38" s="1004" t="s">
        <v>434</v>
      </c>
      <c r="L38" s="1004" t="s">
        <v>528</v>
      </c>
      <c r="M38" s="1004" t="s">
        <v>434</v>
      </c>
      <c r="N38" s="1004" t="s">
        <v>528</v>
      </c>
      <c r="O38" s="196"/>
      <c r="P38" s="139"/>
    </row>
    <row r="39" spans="1:16" ht="15" customHeight="1" x14ac:dyDescent="0.2">
      <c r="A39" s="135"/>
      <c r="B39" s="244"/>
      <c r="C39" s="223" t="s">
        <v>68</v>
      </c>
      <c r="D39" s="250"/>
      <c r="E39" s="251"/>
      <c r="F39" s="252"/>
      <c r="G39" s="253"/>
      <c r="H39" s="254"/>
      <c r="I39" s="1052">
        <v>946.97</v>
      </c>
      <c r="J39" s="1052">
        <v>950.9</v>
      </c>
      <c r="K39" s="1052">
        <v>1124.49</v>
      </c>
      <c r="L39" s="1052">
        <v>1140.3699999999999</v>
      </c>
      <c r="M39" s="1052">
        <v>19.5789648200032</v>
      </c>
      <c r="N39" s="1052">
        <v>21.4</v>
      </c>
      <c r="O39" s="192"/>
      <c r="P39" s="135"/>
    </row>
    <row r="40" spans="1:16" ht="13.5" customHeight="1" x14ac:dyDescent="0.2">
      <c r="A40" s="135"/>
      <c r="B40" s="244"/>
      <c r="C40" s="99" t="s">
        <v>280</v>
      </c>
      <c r="D40" s="206"/>
      <c r="E40" s="206"/>
      <c r="F40" s="206"/>
      <c r="G40" s="206"/>
      <c r="H40" s="206"/>
      <c r="I40" s="1115">
        <v>955.85</v>
      </c>
      <c r="J40" s="1332">
        <v>948.1</v>
      </c>
      <c r="K40" s="580">
        <v>1217.81</v>
      </c>
      <c r="L40" s="580">
        <v>1221.01</v>
      </c>
      <c r="M40" s="1053">
        <v>9.0855127750069968</v>
      </c>
      <c r="N40" s="1053">
        <v>10.5</v>
      </c>
      <c r="O40" s="1048"/>
      <c r="P40" s="925"/>
    </row>
    <row r="41" spans="1:16" ht="13.5" customHeight="1" x14ac:dyDescent="0.2">
      <c r="A41" s="135"/>
      <c r="B41" s="244"/>
      <c r="C41" s="99" t="s">
        <v>279</v>
      </c>
      <c r="D41" s="206"/>
      <c r="E41" s="206"/>
      <c r="F41" s="206"/>
      <c r="G41" s="206"/>
      <c r="H41" s="206"/>
      <c r="I41" s="1115">
        <v>876.68</v>
      </c>
      <c r="J41" s="1332">
        <v>875.1</v>
      </c>
      <c r="K41" s="580">
        <v>1021.63</v>
      </c>
      <c r="L41" s="580">
        <v>1054.42</v>
      </c>
      <c r="M41" s="1053">
        <v>24.847789950019443</v>
      </c>
      <c r="N41" s="1053">
        <v>27.2</v>
      </c>
      <c r="O41" s="1048"/>
      <c r="P41" s="925"/>
    </row>
    <row r="42" spans="1:16" ht="13.5" customHeight="1" x14ac:dyDescent="0.2">
      <c r="A42" s="135"/>
      <c r="B42" s="244"/>
      <c r="C42" s="99" t="s">
        <v>278</v>
      </c>
      <c r="D42" s="193"/>
      <c r="E42" s="193"/>
      <c r="F42" s="193"/>
      <c r="G42" s="193"/>
      <c r="H42" s="193"/>
      <c r="I42" s="1115">
        <v>2053.4</v>
      </c>
      <c r="J42" s="1332">
        <v>2117.8000000000002</v>
      </c>
      <c r="K42" s="578">
        <v>3024.89</v>
      </c>
      <c r="L42" s="578">
        <v>3291.76</v>
      </c>
      <c r="M42" s="1053">
        <v>7.5824165209747982E-2</v>
      </c>
      <c r="N42" s="1053">
        <v>0.2</v>
      </c>
      <c r="O42" s="1048"/>
      <c r="P42" s="925"/>
    </row>
    <row r="43" spans="1:16" ht="13.5" customHeight="1" x14ac:dyDescent="0.2">
      <c r="A43" s="135"/>
      <c r="B43" s="244"/>
      <c r="C43" s="99" t="s">
        <v>277</v>
      </c>
      <c r="D43" s="193"/>
      <c r="E43" s="193"/>
      <c r="F43" s="193"/>
      <c r="G43" s="193"/>
      <c r="H43" s="193"/>
      <c r="I43" s="1115">
        <v>937.81</v>
      </c>
      <c r="J43" s="1332">
        <v>931.1</v>
      </c>
      <c r="K43" s="580">
        <v>1154.57</v>
      </c>
      <c r="L43" s="580">
        <v>1149.9100000000001</v>
      </c>
      <c r="M43" s="1053">
        <v>15.403971765786356</v>
      </c>
      <c r="N43" s="1053">
        <v>18.5</v>
      </c>
      <c r="O43" s="1048"/>
      <c r="P43" s="925"/>
    </row>
    <row r="44" spans="1:16" ht="13.5" customHeight="1" x14ac:dyDescent="0.2">
      <c r="A44" s="135"/>
      <c r="B44" s="244"/>
      <c r="C44" s="99" t="s">
        <v>276</v>
      </c>
      <c r="D44" s="193"/>
      <c r="E44" s="193"/>
      <c r="F44" s="193"/>
      <c r="G44" s="193"/>
      <c r="H44" s="193"/>
      <c r="I44" s="1115">
        <v>858.61</v>
      </c>
      <c r="J44" s="1332">
        <v>873.6</v>
      </c>
      <c r="K44" s="578">
        <v>985.44</v>
      </c>
      <c r="L44" s="578">
        <v>986.46</v>
      </c>
      <c r="M44" s="1053">
        <v>20.763835880429255</v>
      </c>
      <c r="N44" s="1053">
        <v>24.9</v>
      </c>
      <c r="O44" s="1048"/>
      <c r="P44" s="925"/>
    </row>
    <row r="45" spans="1:16" ht="13.5" customHeight="1" x14ac:dyDescent="0.2">
      <c r="A45" s="135"/>
      <c r="B45" s="244"/>
      <c r="C45" s="99" t="s">
        <v>344</v>
      </c>
      <c r="D45" s="193"/>
      <c r="E45" s="193"/>
      <c r="F45" s="193"/>
      <c r="G45" s="193"/>
      <c r="H45" s="193"/>
      <c r="I45" s="1115">
        <v>914.69</v>
      </c>
      <c r="J45" s="1332">
        <v>924.5</v>
      </c>
      <c r="K45" s="580">
        <v>1071.97</v>
      </c>
      <c r="L45" s="580">
        <v>1080.27</v>
      </c>
      <c r="M45" s="1053">
        <v>20.14774342812338</v>
      </c>
      <c r="N45" s="1053">
        <v>22.5</v>
      </c>
      <c r="O45" s="1048"/>
      <c r="P45" s="925"/>
    </row>
    <row r="46" spans="1:16" ht="13.5" customHeight="1" x14ac:dyDescent="0.2">
      <c r="A46" s="135"/>
      <c r="B46" s="244"/>
      <c r="C46" s="99" t="s">
        <v>275</v>
      </c>
      <c r="D46" s="99"/>
      <c r="E46" s="99"/>
      <c r="F46" s="99"/>
      <c r="G46" s="99"/>
      <c r="H46" s="99"/>
      <c r="I46" s="1115">
        <v>1069.6199999999999</v>
      </c>
      <c r="J46" s="1332">
        <v>1091</v>
      </c>
      <c r="K46" s="578">
        <v>1445.78</v>
      </c>
      <c r="L46" s="578">
        <v>1149.43</v>
      </c>
      <c r="M46" s="1053">
        <v>6.3246315920570826</v>
      </c>
      <c r="N46" s="1053">
        <v>9.3000000000000007</v>
      </c>
      <c r="O46" s="1048"/>
      <c r="P46" s="925"/>
    </row>
    <row r="47" spans="1:16" ht="13.5" customHeight="1" x14ac:dyDescent="0.2">
      <c r="A47" s="135"/>
      <c r="B47" s="244"/>
      <c r="C47" s="99" t="s">
        <v>274</v>
      </c>
      <c r="D47" s="193"/>
      <c r="E47" s="193"/>
      <c r="F47" s="193"/>
      <c r="G47" s="193"/>
      <c r="H47" s="193"/>
      <c r="I47" s="1115">
        <v>693.32</v>
      </c>
      <c r="J47" s="1332">
        <v>692.2</v>
      </c>
      <c r="K47" s="580">
        <v>751.2</v>
      </c>
      <c r="L47" s="580">
        <v>751.73</v>
      </c>
      <c r="M47" s="1053">
        <v>25.624516331806667</v>
      </c>
      <c r="N47" s="1053">
        <v>29.9</v>
      </c>
      <c r="O47" s="1048"/>
      <c r="P47" s="925"/>
    </row>
    <row r="48" spans="1:16" ht="13.5" customHeight="1" x14ac:dyDescent="0.2">
      <c r="A48" s="135"/>
      <c r="B48" s="244"/>
      <c r="C48" s="99" t="s">
        <v>273</v>
      </c>
      <c r="D48" s="193"/>
      <c r="E48" s="193"/>
      <c r="F48" s="193"/>
      <c r="G48" s="193"/>
      <c r="H48" s="193"/>
      <c r="I48" s="1115">
        <v>1554.91</v>
      </c>
      <c r="J48" s="1332">
        <v>1539.9</v>
      </c>
      <c r="K48" s="578">
        <v>1840.56</v>
      </c>
      <c r="L48" s="578">
        <v>1822.39</v>
      </c>
      <c r="M48" s="1053">
        <v>4.5660387047790412</v>
      </c>
      <c r="N48" s="1053">
        <v>5</v>
      </c>
      <c r="O48" s="1048"/>
      <c r="P48" s="925"/>
    </row>
    <row r="49" spans="1:16" ht="13.5" customHeight="1" x14ac:dyDescent="0.2">
      <c r="A49" s="135"/>
      <c r="B49" s="244"/>
      <c r="C49" s="99" t="s">
        <v>272</v>
      </c>
      <c r="D49" s="193"/>
      <c r="E49" s="193"/>
      <c r="F49" s="193"/>
      <c r="G49" s="193"/>
      <c r="H49" s="193"/>
      <c r="I49" s="1115">
        <v>1591.01</v>
      </c>
      <c r="J49" s="1332">
        <v>1578.1</v>
      </c>
      <c r="K49" s="580">
        <v>2306.6799999999998</v>
      </c>
      <c r="L49" s="580">
        <v>2272.71</v>
      </c>
      <c r="M49" s="1053">
        <v>1.7153395428598834</v>
      </c>
      <c r="N49" s="1053">
        <v>1.4</v>
      </c>
      <c r="O49" s="1048"/>
      <c r="P49" s="925"/>
    </row>
    <row r="50" spans="1:16" ht="13.5" customHeight="1" x14ac:dyDescent="0.2">
      <c r="A50" s="135"/>
      <c r="B50" s="244"/>
      <c r="C50" s="99" t="s">
        <v>271</v>
      </c>
      <c r="D50" s="193"/>
      <c r="E50" s="193"/>
      <c r="F50" s="193"/>
      <c r="G50" s="193"/>
      <c r="H50" s="193"/>
      <c r="I50" s="1115">
        <v>1007.92</v>
      </c>
      <c r="J50" s="1332">
        <v>1040</v>
      </c>
      <c r="K50" s="578">
        <v>1130.75</v>
      </c>
      <c r="L50" s="578">
        <v>1146.82</v>
      </c>
      <c r="M50" s="1053">
        <v>20.576550262558236</v>
      </c>
      <c r="N50" s="1053">
        <v>23.6</v>
      </c>
      <c r="O50" s="1048"/>
      <c r="P50" s="925"/>
    </row>
    <row r="51" spans="1:16" ht="13.5" customHeight="1" x14ac:dyDescent="0.2">
      <c r="A51" s="135"/>
      <c r="B51" s="244"/>
      <c r="C51" s="99" t="s">
        <v>270</v>
      </c>
      <c r="D51" s="193"/>
      <c r="E51" s="193"/>
      <c r="F51" s="193"/>
      <c r="G51" s="193"/>
      <c r="H51" s="193"/>
      <c r="I51" s="1115">
        <v>1260.93</v>
      </c>
      <c r="J51" s="1332">
        <v>1285.3</v>
      </c>
      <c r="K51" s="580">
        <v>1438.37</v>
      </c>
      <c r="L51" s="580">
        <v>1511.38</v>
      </c>
      <c r="M51" s="1053">
        <v>7.9548568550493952</v>
      </c>
      <c r="N51" s="1053">
        <v>7.4</v>
      </c>
      <c r="O51" s="1048"/>
      <c r="P51" s="925"/>
    </row>
    <row r="52" spans="1:16" ht="13.5" customHeight="1" x14ac:dyDescent="0.2">
      <c r="A52" s="135"/>
      <c r="B52" s="244"/>
      <c r="C52" s="99" t="s">
        <v>269</v>
      </c>
      <c r="D52" s="193"/>
      <c r="E52" s="193"/>
      <c r="F52" s="193"/>
      <c r="G52" s="193"/>
      <c r="H52" s="193"/>
      <c r="I52" s="1115">
        <v>742.9</v>
      </c>
      <c r="J52" s="1332">
        <v>760.2</v>
      </c>
      <c r="K52" s="578">
        <v>870.2</v>
      </c>
      <c r="L52" s="578">
        <v>904.37</v>
      </c>
      <c r="M52" s="1053">
        <v>24.31074875651732</v>
      </c>
      <c r="N52" s="1053">
        <v>24.5</v>
      </c>
      <c r="O52" s="1048"/>
      <c r="P52" s="925"/>
    </row>
    <row r="53" spans="1:16" ht="13.5" customHeight="1" x14ac:dyDescent="0.2">
      <c r="A53" s="135"/>
      <c r="B53" s="244"/>
      <c r="C53" s="99" t="s">
        <v>268</v>
      </c>
      <c r="D53" s="193"/>
      <c r="E53" s="193"/>
      <c r="F53" s="193"/>
      <c r="G53" s="193"/>
      <c r="H53" s="193"/>
      <c r="I53" s="1115">
        <v>1208.56</v>
      </c>
      <c r="J53" s="1332">
        <v>1195.5</v>
      </c>
      <c r="K53" s="578">
        <v>1311.23</v>
      </c>
      <c r="L53" s="578">
        <v>1293.33</v>
      </c>
      <c r="M53" s="1053">
        <v>8.3124847542989748</v>
      </c>
      <c r="N53" s="1053">
        <v>10.199999999999999</v>
      </c>
      <c r="O53" s="1048"/>
      <c r="P53" s="925"/>
    </row>
    <row r="54" spans="1:16" ht="13.5" customHeight="1" x14ac:dyDescent="0.2">
      <c r="A54" s="135"/>
      <c r="B54" s="244"/>
      <c r="C54" s="99" t="s">
        <v>267</v>
      </c>
      <c r="D54" s="193"/>
      <c r="E54" s="193"/>
      <c r="F54" s="193"/>
      <c r="G54" s="193"/>
      <c r="H54" s="193"/>
      <c r="I54" s="1115">
        <v>757.57</v>
      </c>
      <c r="J54" s="1332">
        <v>760.7</v>
      </c>
      <c r="K54" s="578">
        <v>843.11</v>
      </c>
      <c r="L54" s="578">
        <v>854.02</v>
      </c>
      <c r="M54" s="1053">
        <v>21.41499319770061</v>
      </c>
      <c r="N54" s="1053">
        <v>22.3</v>
      </c>
      <c r="O54" s="1048"/>
      <c r="P54" s="925"/>
    </row>
    <row r="55" spans="1:16" ht="13.5" customHeight="1" x14ac:dyDescent="0.2">
      <c r="A55" s="135"/>
      <c r="B55" s="244"/>
      <c r="C55" s="99" t="s">
        <v>266</v>
      </c>
      <c r="D55" s="193"/>
      <c r="E55" s="193"/>
      <c r="F55" s="193"/>
      <c r="G55" s="193"/>
      <c r="H55" s="193"/>
      <c r="I55" s="1115">
        <v>1366.27</v>
      </c>
      <c r="J55" s="1332">
        <v>1265.0999999999999</v>
      </c>
      <c r="K55" s="578">
        <v>1550.44</v>
      </c>
      <c r="L55" s="578">
        <v>1447.25</v>
      </c>
      <c r="M55" s="1053">
        <v>16.661361921343627</v>
      </c>
      <c r="N55" s="1053">
        <v>20.2</v>
      </c>
      <c r="O55" s="1048"/>
      <c r="P55" s="925"/>
    </row>
    <row r="56" spans="1:16" ht="13.5" customHeight="1" x14ac:dyDescent="0.2">
      <c r="A56" s="135"/>
      <c r="B56" s="244"/>
      <c r="C56" s="99" t="s">
        <v>111</v>
      </c>
      <c r="D56" s="193"/>
      <c r="E56" s="193"/>
      <c r="F56" s="193"/>
      <c r="G56" s="193"/>
      <c r="H56" s="193"/>
      <c r="I56" s="1115">
        <v>935.87</v>
      </c>
      <c r="J56" s="1332">
        <v>933</v>
      </c>
      <c r="K56" s="578">
        <v>1052.08</v>
      </c>
      <c r="L56" s="578">
        <v>1045.72</v>
      </c>
      <c r="M56" s="1053">
        <v>29.373786819783671</v>
      </c>
      <c r="N56" s="1053">
        <v>29</v>
      </c>
      <c r="O56" s="1048"/>
      <c r="P56" s="925"/>
    </row>
    <row r="57" spans="1:16" ht="13.5" customHeight="1" x14ac:dyDescent="0.2">
      <c r="A57" s="135"/>
      <c r="B57" s="244"/>
      <c r="C57" s="191" t="s">
        <v>497</v>
      </c>
      <c r="D57" s="137"/>
      <c r="E57" s="138"/>
      <c r="F57" s="189"/>
      <c r="G57" s="189"/>
      <c r="I57" s="249" t="s">
        <v>479</v>
      </c>
      <c r="J57" s="143"/>
      <c r="K57" s="151"/>
      <c r="L57" s="189"/>
      <c r="M57" s="189"/>
      <c r="N57" s="189"/>
      <c r="O57" s="144"/>
      <c r="P57" s="135"/>
    </row>
    <row r="58" spans="1:16" ht="13.5" customHeight="1" x14ac:dyDescent="0.2">
      <c r="A58" s="135"/>
      <c r="B58" s="244"/>
      <c r="C58" s="190" t="s">
        <v>395</v>
      </c>
      <c r="D58" s="137"/>
      <c r="E58" s="138"/>
      <c r="F58" s="189"/>
      <c r="G58" s="189"/>
      <c r="H58" s="150"/>
      <c r="I58" s="135"/>
      <c r="J58" s="143"/>
      <c r="K58" s="151"/>
      <c r="L58" s="189"/>
      <c r="M58" s="189"/>
      <c r="N58" s="189"/>
      <c r="O58" s="144"/>
      <c r="P58" s="135"/>
    </row>
    <row r="59" spans="1:16" ht="13.5" customHeight="1" x14ac:dyDescent="0.2">
      <c r="A59" s="135"/>
      <c r="B59" s="248">
        <v>14</v>
      </c>
      <c r="C59" s="1536">
        <v>42370</v>
      </c>
      <c r="D59" s="1536"/>
      <c r="E59" s="137"/>
      <c r="F59" s="137"/>
      <c r="G59" s="137"/>
      <c r="H59" s="137"/>
      <c r="I59" s="137"/>
      <c r="J59" s="137"/>
      <c r="K59" s="137"/>
      <c r="L59" s="137"/>
      <c r="M59" s="137"/>
      <c r="N59" s="137"/>
      <c r="P59" s="135"/>
    </row>
  </sheetData>
  <mergeCells count="20">
    <mergeCell ref="C31:F31"/>
    <mergeCell ref="C59:D59"/>
    <mergeCell ref="C35:N35"/>
    <mergeCell ref="C36:D37"/>
    <mergeCell ref="I37:J37"/>
    <mergeCell ref="K37:L37"/>
    <mergeCell ref="M37:N37"/>
    <mergeCell ref="G34:H34"/>
    <mergeCell ref="I34:J34"/>
    <mergeCell ref="K34:L34"/>
    <mergeCell ref="M34:N34"/>
    <mergeCell ref="L1:O1"/>
    <mergeCell ref="C5:D6"/>
    <mergeCell ref="C8:F10"/>
    <mergeCell ref="C15:D16"/>
    <mergeCell ref="M8:M10"/>
    <mergeCell ref="N8:N10"/>
    <mergeCell ref="H16:I16"/>
    <mergeCell ref="J16:K16"/>
    <mergeCell ref="L16:M1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U49"/>
  <sheetViews>
    <sheetView zoomScaleNormal="100" workbookViewId="0"/>
  </sheetViews>
  <sheetFormatPr defaultRowHeight="12.75" x14ac:dyDescent="0.2"/>
  <cols>
    <col min="1" max="1" width="1" style="96" customWidth="1"/>
    <col min="2" max="2" width="2.5703125" style="96" customWidth="1"/>
    <col min="3" max="3" width="2.28515625" style="96" customWidth="1"/>
    <col min="4" max="4" width="39.140625" style="96" customWidth="1"/>
    <col min="5" max="9" width="11" style="96" customWidth="1"/>
    <col min="10" max="10" width="2.5703125" style="96" customWidth="1"/>
    <col min="11" max="11" width="1" style="96" customWidth="1"/>
    <col min="12" max="12" width="9.140625" style="96"/>
    <col min="13" max="21" width="9.140625" style="53"/>
    <col min="22" max="16384" width="9.140625" style="96"/>
  </cols>
  <sheetData>
    <row r="1" spans="1:21" ht="13.5" customHeight="1" x14ac:dyDescent="0.2">
      <c r="A1" s="2"/>
      <c r="B1" s="1547" t="s">
        <v>326</v>
      </c>
      <c r="C1" s="1547"/>
      <c r="D1" s="1547"/>
      <c r="E1" s="222"/>
      <c r="F1" s="222"/>
      <c r="G1" s="222"/>
      <c r="H1" s="222"/>
      <c r="I1" s="222"/>
      <c r="J1" s="266"/>
      <c r="K1" s="2"/>
    </row>
    <row r="2" spans="1:21" ht="6" customHeight="1" x14ac:dyDescent="0.2">
      <c r="A2" s="2"/>
      <c r="B2" s="1488"/>
      <c r="C2" s="1488"/>
      <c r="D2" s="1488"/>
      <c r="E2" s="4"/>
      <c r="F2" s="4"/>
      <c r="G2" s="4"/>
      <c r="H2" s="4"/>
      <c r="I2" s="4"/>
      <c r="J2" s="542"/>
      <c r="K2" s="2"/>
    </row>
    <row r="3" spans="1:21" ht="13.5" customHeight="1" thickBot="1" x14ac:dyDescent="0.25">
      <c r="A3" s="2"/>
      <c r="B3" s="4"/>
      <c r="C3" s="4"/>
      <c r="D3" s="4"/>
      <c r="E3" s="743"/>
      <c r="F3" s="743"/>
      <c r="G3" s="743"/>
      <c r="H3" s="743"/>
      <c r="I3" s="743" t="s">
        <v>70</v>
      </c>
      <c r="J3" s="219"/>
      <c r="K3" s="2"/>
    </row>
    <row r="4" spans="1:21" s="7" customFormat="1" ht="13.5" customHeight="1" thickBot="1" x14ac:dyDescent="0.25">
      <c r="A4" s="6"/>
      <c r="B4" s="14"/>
      <c r="C4" s="1548" t="s">
        <v>353</v>
      </c>
      <c r="D4" s="1549"/>
      <c r="E4" s="1549"/>
      <c r="F4" s="1549"/>
      <c r="G4" s="1549"/>
      <c r="H4" s="1549"/>
      <c r="I4" s="1550"/>
      <c r="J4" s="219"/>
      <c r="K4" s="6"/>
      <c r="M4" s="1657"/>
      <c r="N4" s="1657"/>
      <c r="O4" s="1657"/>
      <c r="P4" s="1657"/>
      <c r="Q4" s="1657"/>
      <c r="R4" s="1657"/>
      <c r="S4" s="1657"/>
      <c r="T4" s="1657"/>
      <c r="U4" s="1657"/>
    </row>
    <row r="5" spans="1:21" ht="4.5" customHeight="1" x14ac:dyDescent="0.2">
      <c r="A5" s="2"/>
      <c r="B5" s="4"/>
      <c r="C5" s="1551" t="s">
        <v>85</v>
      </c>
      <c r="D5" s="1552"/>
      <c r="E5" s="745"/>
      <c r="F5" s="745"/>
      <c r="G5" s="745"/>
      <c r="H5" s="745"/>
      <c r="I5" s="745"/>
      <c r="J5" s="219"/>
      <c r="K5" s="2"/>
    </row>
    <row r="6" spans="1:21" ht="15.75" customHeight="1" x14ac:dyDescent="0.2">
      <c r="A6" s="2"/>
      <c r="B6" s="4"/>
      <c r="C6" s="1551"/>
      <c r="D6" s="1552"/>
      <c r="E6" s="1553" t="s">
        <v>352</v>
      </c>
      <c r="F6" s="1553"/>
      <c r="G6" s="1553"/>
      <c r="H6" s="1553"/>
      <c r="I6" s="1553"/>
      <c r="J6" s="219"/>
      <c r="K6" s="2"/>
    </row>
    <row r="7" spans="1:21" ht="13.5" customHeight="1" x14ac:dyDescent="0.2">
      <c r="A7" s="2"/>
      <c r="B7" s="4"/>
      <c r="C7" s="1552"/>
      <c r="D7" s="1552"/>
      <c r="E7" s="1554">
        <v>2014</v>
      </c>
      <c r="F7" s="1554"/>
      <c r="G7" s="1555">
        <v>2015</v>
      </c>
      <c r="H7" s="1554"/>
      <c r="I7" s="1554"/>
      <c r="J7" s="219"/>
      <c r="K7" s="2"/>
    </row>
    <row r="8" spans="1:21" ht="13.5" customHeight="1" x14ac:dyDescent="0.2">
      <c r="A8" s="2"/>
      <c r="B8" s="4"/>
      <c r="C8" s="544"/>
      <c r="D8" s="544"/>
      <c r="E8" s="744" t="s">
        <v>99</v>
      </c>
      <c r="F8" s="744" t="s">
        <v>96</v>
      </c>
      <c r="G8" s="1044" t="s">
        <v>93</v>
      </c>
      <c r="H8" s="975" t="s">
        <v>102</v>
      </c>
      <c r="I8" s="744" t="s">
        <v>99</v>
      </c>
      <c r="J8" s="219"/>
      <c r="K8" s="2"/>
    </row>
    <row r="9" spans="1:21" s="547" customFormat="1" ht="23.25" customHeight="1" x14ac:dyDescent="0.2">
      <c r="A9" s="545"/>
      <c r="B9" s="546"/>
      <c r="C9" s="1557" t="s">
        <v>68</v>
      </c>
      <c r="D9" s="1557"/>
      <c r="E9" s="1110">
        <v>5.27</v>
      </c>
      <c r="F9" s="1110">
        <v>5.27</v>
      </c>
      <c r="G9" s="1110">
        <v>5.25</v>
      </c>
      <c r="H9" s="1111">
        <v>5.23</v>
      </c>
      <c r="I9" s="1111">
        <v>5.24</v>
      </c>
      <c r="J9" s="613"/>
      <c r="K9" s="545"/>
      <c r="M9" s="1658"/>
      <c r="N9" s="1658"/>
      <c r="O9" s="1658"/>
      <c r="P9" s="1658"/>
      <c r="Q9" s="1658"/>
      <c r="R9" s="1658"/>
      <c r="S9" s="1658"/>
      <c r="T9" s="1658"/>
      <c r="U9" s="1658"/>
    </row>
    <row r="10" spans="1:21" ht="18.75" customHeight="1" x14ac:dyDescent="0.2">
      <c r="A10" s="2"/>
      <c r="B10" s="4"/>
      <c r="C10" s="206" t="s">
        <v>334</v>
      </c>
      <c r="D10" s="13"/>
      <c r="E10" s="1112">
        <v>11.74</v>
      </c>
      <c r="F10" s="1112">
        <v>11.4</v>
      </c>
      <c r="G10" s="1112">
        <v>11.41</v>
      </c>
      <c r="H10" s="1113">
        <v>11.51</v>
      </c>
      <c r="I10" s="1113">
        <v>11.23</v>
      </c>
      <c r="J10" s="613"/>
      <c r="K10" s="2"/>
    </row>
    <row r="11" spans="1:21" ht="18.75" customHeight="1" x14ac:dyDescent="0.2">
      <c r="A11" s="2"/>
      <c r="B11" s="4"/>
      <c r="C11" s="206" t="s">
        <v>258</v>
      </c>
      <c r="D11" s="22"/>
      <c r="E11" s="1112">
        <v>7.17</v>
      </c>
      <c r="F11" s="1112">
        <v>7.14</v>
      </c>
      <c r="G11" s="1112">
        <v>7.16</v>
      </c>
      <c r="H11" s="1113">
        <v>7.07</v>
      </c>
      <c r="I11" s="1113">
        <v>7.11</v>
      </c>
      <c r="J11" s="613"/>
      <c r="K11" s="2"/>
    </row>
    <row r="12" spans="1:21" ht="18.75" customHeight="1" x14ac:dyDescent="0.2">
      <c r="A12" s="2"/>
      <c r="B12" s="4"/>
      <c r="C12" s="206" t="s">
        <v>259</v>
      </c>
      <c r="D12" s="22"/>
      <c r="E12" s="1112">
        <v>4.26</v>
      </c>
      <c r="F12" s="1112">
        <v>4.26</v>
      </c>
      <c r="G12" s="1112">
        <v>4.24</v>
      </c>
      <c r="H12" s="1113">
        <v>4.2</v>
      </c>
      <c r="I12" s="1113">
        <v>4.25</v>
      </c>
      <c r="J12" s="613"/>
      <c r="K12" s="2"/>
    </row>
    <row r="13" spans="1:21" ht="18.75" customHeight="1" x14ac:dyDescent="0.2">
      <c r="A13" s="2"/>
      <c r="B13" s="4"/>
      <c r="C13" s="206" t="s">
        <v>84</v>
      </c>
      <c r="D13" s="13"/>
      <c r="E13" s="1112">
        <v>4.12</v>
      </c>
      <c r="F13" s="1112">
        <v>4.1399999999999997</v>
      </c>
      <c r="G13" s="1112">
        <v>4.18</v>
      </c>
      <c r="H13" s="1113">
        <v>4.17</v>
      </c>
      <c r="I13" s="1113">
        <v>4.2699999999999996</v>
      </c>
      <c r="J13" s="543"/>
      <c r="K13" s="2"/>
    </row>
    <row r="14" spans="1:21" ht="18.75" customHeight="1" x14ac:dyDescent="0.2">
      <c r="A14" s="2"/>
      <c r="B14" s="4"/>
      <c r="C14" s="206" t="s">
        <v>260</v>
      </c>
      <c r="D14" s="22"/>
      <c r="E14" s="1112">
        <v>4.45</v>
      </c>
      <c r="F14" s="1112">
        <v>4.45</v>
      </c>
      <c r="G14" s="1112">
        <v>4.41</v>
      </c>
      <c r="H14" s="1113">
        <v>4.42</v>
      </c>
      <c r="I14" s="1113">
        <v>4.43</v>
      </c>
      <c r="J14" s="543"/>
      <c r="K14" s="2"/>
    </row>
    <row r="15" spans="1:21" ht="18.75" customHeight="1" x14ac:dyDescent="0.2">
      <c r="A15" s="2"/>
      <c r="B15" s="4"/>
      <c r="C15" s="206" t="s">
        <v>83</v>
      </c>
      <c r="D15" s="22"/>
      <c r="E15" s="1112">
        <v>4.13</v>
      </c>
      <c r="F15" s="1112">
        <v>4.25</v>
      </c>
      <c r="G15" s="1112">
        <v>4.34</v>
      </c>
      <c r="H15" s="1113">
        <v>4.29</v>
      </c>
      <c r="I15" s="1113">
        <v>4.28</v>
      </c>
      <c r="J15" s="543"/>
      <c r="K15" s="2"/>
    </row>
    <row r="16" spans="1:21" ht="18.75" customHeight="1" x14ac:dyDescent="0.2">
      <c r="A16" s="2"/>
      <c r="B16" s="4"/>
      <c r="C16" s="206" t="s">
        <v>261</v>
      </c>
      <c r="D16" s="22"/>
      <c r="E16" s="1112">
        <v>4.25</v>
      </c>
      <c r="F16" s="1112">
        <v>4.28</v>
      </c>
      <c r="G16" s="1112">
        <v>4.3099999999999996</v>
      </c>
      <c r="H16" s="1113">
        <v>4.46</v>
      </c>
      <c r="I16" s="1113">
        <v>4.43</v>
      </c>
      <c r="J16" s="543"/>
      <c r="K16" s="2"/>
    </row>
    <row r="17" spans="1:21" ht="18.75" customHeight="1" x14ac:dyDescent="0.2">
      <c r="A17" s="2"/>
      <c r="B17" s="4"/>
      <c r="C17" s="206" t="s">
        <v>82</v>
      </c>
      <c r="D17" s="22"/>
      <c r="E17" s="1112">
        <v>4.1500000000000004</v>
      </c>
      <c r="F17" s="1112">
        <v>4.26</v>
      </c>
      <c r="G17" s="1112">
        <v>4.2699999999999996</v>
      </c>
      <c r="H17" s="1113">
        <v>4.25</v>
      </c>
      <c r="I17" s="1113">
        <v>4.29</v>
      </c>
      <c r="J17" s="543"/>
      <c r="K17" s="2"/>
    </row>
    <row r="18" spans="1:21" ht="18.75" customHeight="1" x14ac:dyDescent="0.2">
      <c r="A18" s="2"/>
      <c r="B18" s="4"/>
      <c r="C18" s="206" t="s">
        <v>81</v>
      </c>
      <c r="D18" s="22"/>
      <c r="E18" s="1112">
        <v>4.91</v>
      </c>
      <c r="F18" s="1112">
        <v>4.8899999999999997</v>
      </c>
      <c r="G18" s="1112">
        <v>4.83</v>
      </c>
      <c r="H18" s="1113">
        <v>4.88</v>
      </c>
      <c r="I18" s="1113">
        <v>4.88</v>
      </c>
      <c r="J18" s="543"/>
      <c r="K18" s="2"/>
    </row>
    <row r="19" spans="1:21" ht="18.75" customHeight="1" x14ac:dyDescent="0.2">
      <c r="A19" s="2"/>
      <c r="B19" s="4"/>
      <c r="C19" s="206" t="s">
        <v>262</v>
      </c>
      <c r="D19" s="22"/>
      <c r="E19" s="1112">
        <v>4.37</v>
      </c>
      <c r="F19" s="1112">
        <v>4.32</v>
      </c>
      <c r="G19" s="1112">
        <v>4.2300000000000004</v>
      </c>
      <c r="H19" s="1113">
        <v>4.29</v>
      </c>
      <c r="I19" s="1113">
        <v>4.3600000000000003</v>
      </c>
      <c r="J19" s="543"/>
      <c r="K19" s="2"/>
    </row>
    <row r="20" spans="1:21" ht="18.75" customHeight="1" x14ac:dyDescent="0.2">
      <c r="A20" s="2"/>
      <c r="B20" s="4"/>
      <c r="C20" s="206" t="s">
        <v>80</v>
      </c>
      <c r="D20" s="13"/>
      <c r="E20" s="1112">
        <v>5.25</v>
      </c>
      <c r="F20" s="1112">
        <v>5.31</v>
      </c>
      <c r="G20" s="1112">
        <v>4.96</v>
      </c>
      <c r="H20" s="1113">
        <v>5.13</v>
      </c>
      <c r="I20" s="1113">
        <v>5.25</v>
      </c>
      <c r="J20" s="543"/>
      <c r="K20" s="2"/>
    </row>
    <row r="21" spans="1:21" ht="18.75" customHeight="1" x14ac:dyDescent="0.2">
      <c r="A21" s="2"/>
      <c r="B21" s="4"/>
      <c r="C21" s="206" t="s">
        <v>263</v>
      </c>
      <c r="D21" s="22"/>
      <c r="E21" s="1112">
        <v>5</v>
      </c>
      <c r="F21" s="1112">
        <v>5.15</v>
      </c>
      <c r="G21" s="1112">
        <v>5.03</v>
      </c>
      <c r="H21" s="1113">
        <v>5.2</v>
      </c>
      <c r="I21" s="1113">
        <v>5.22</v>
      </c>
      <c r="J21" s="543"/>
      <c r="K21" s="2"/>
    </row>
    <row r="22" spans="1:21" ht="18.75" customHeight="1" x14ac:dyDescent="0.2">
      <c r="A22" s="2"/>
      <c r="B22" s="4"/>
      <c r="C22" s="206" t="s">
        <v>264</v>
      </c>
      <c r="D22" s="22"/>
      <c r="E22" s="1112">
        <v>4.74</v>
      </c>
      <c r="F22" s="1112">
        <v>4.79</v>
      </c>
      <c r="G22" s="1112">
        <v>4.78</v>
      </c>
      <c r="H22" s="1113">
        <v>4.79</v>
      </c>
      <c r="I22" s="1113">
        <v>4.82</v>
      </c>
      <c r="J22" s="543"/>
      <c r="K22" s="2"/>
    </row>
    <row r="23" spans="1:21" ht="18.75" customHeight="1" x14ac:dyDescent="0.2">
      <c r="A23" s="2"/>
      <c r="B23" s="4"/>
      <c r="C23" s="206" t="s">
        <v>340</v>
      </c>
      <c r="D23" s="22"/>
      <c r="E23" s="1112">
        <v>4.6399999999999997</v>
      </c>
      <c r="F23" s="1112">
        <v>4.67</v>
      </c>
      <c r="G23" s="1112">
        <v>4.68</v>
      </c>
      <c r="H23" s="1113">
        <v>4.71</v>
      </c>
      <c r="I23" s="1113">
        <v>4.72</v>
      </c>
      <c r="J23" s="543"/>
      <c r="K23" s="2"/>
    </row>
    <row r="24" spans="1:21" ht="18.75" customHeight="1" x14ac:dyDescent="0.2">
      <c r="A24" s="2"/>
      <c r="B24" s="4"/>
      <c r="C24" s="206" t="s">
        <v>341</v>
      </c>
      <c r="D24" s="22"/>
      <c r="E24" s="1112">
        <v>4.1100000000000003</v>
      </c>
      <c r="F24" s="1112">
        <v>4.12</v>
      </c>
      <c r="G24" s="1112">
        <v>4.1399999999999997</v>
      </c>
      <c r="H24" s="1113">
        <v>4.13</v>
      </c>
      <c r="I24" s="1113">
        <v>4.1399999999999997</v>
      </c>
      <c r="J24" s="543"/>
      <c r="K24" s="2"/>
    </row>
    <row r="25" spans="1:21" ht="35.25" customHeight="1" thickBot="1" x14ac:dyDescent="0.25">
      <c r="A25" s="2"/>
      <c r="B25" s="4"/>
      <c r="C25" s="746"/>
      <c r="D25" s="746"/>
      <c r="E25" s="548"/>
      <c r="F25" s="548"/>
      <c r="G25" s="548"/>
      <c r="H25" s="548"/>
      <c r="I25" s="548"/>
      <c r="J25" s="543"/>
      <c r="K25" s="2"/>
    </row>
    <row r="26" spans="1:21" s="7" customFormat="1" ht="13.5" customHeight="1" thickBot="1" x14ac:dyDescent="0.25">
      <c r="A26" s="6"/>
      <c r="B26" s="14"/>
      <c r="C26" s="1548" t="s">
        <v>354</v>
      </c>
      <c r="D26" s="1549"/>
      <c r="E26" s="1549"/>
      <c r="F26" s="1549"/>
      <c r="G26" s="1549"/>
      <c r="H26" s="1549"/>
      <c r="I26" s="1550"/>
      <c r="J26" s="543"/>
      <c r="K26" s="6"/>
      <c r="M26" s="1657"/>
      <c r="N26" s="1657"/>
      <c r="O26" s="1657"/>
      <c r="P26" s="1657"/>
      <c r="Q26" s="1657"/>
      <c r="R26" s="1657"/>
      <c r="S26" s="1657"/>
      <c r="T26" s="1657"/>
      <c r="U26" s="1657"/>
    </row>
    <row r="27" spans="1:21" ht="4.5" customHeight="1" x14ac:dyDescent="0.2">
      <c r="A27" s="2"/>
      <c r="B27" s="4"/>
      <c r="C27" s="1551" t="s">
        <v>85</v>
      </c>
      <c r="D27" s="1552"/>
      <c r="E27" s="746"/>
      <c r="F27" s="746"/>
      <c r="G27" s="746"/>
      <c r="H27" s="746"/>
      <c r="I27" s="746"/>
      <c r="J27" s="543"/>
      <c r="K27" s="2"/>
    </row>
    <row r="28" spans="1:21" ht="15.75" customHeight="1" x14ac:dyDescent="0.2">
      <c r="A28" s="2"/>
      <c r="B28" s="4"/>
      <c r="C28" s="1551"/>
      <c r="D28" s="1552"/>
      <c r="E28" s="1553" t="s">
        <v>360</v>
      </c>
      <c r="F28" s="1553"/>
      <c r="G28" s="1553"/>
      <c r="H28" s="1553"/>
      <c r="I28" s="1553"/>
      <c r="J28" s="219"/>
      <c r="K28" s="2"/>
    </row>
    <row r="29" spans="1:21" ht="13.5" customHeight="1" x14ac:dyDescent="0.2">
      <c r="A29" s="2"/>
      <c r="B29" s="4"/>
      <c r="C29" s="1552"/>
      <c r="D29" s="1552"/>
      <c r="E29" s="1554">
        <v>2014</v>
      </c>
      <c r="F29" s="1554"/>
      <c r="G29" s="1555">
        <v>2015</v>
      </c>
      <c r="H29" s="1554"/>
      <c r="I29" s="1554"/>
      <c r="J29" s="219"/>
      <c r="K29" s="2"/>
    </row>
    <row r="30" spans="1:21" ht="13.5" customHeight="1" x14ac:dyDescent="0.2">
      <c r="A30" s="2"/>
      <c r="B30" s="4"/>
      <c r="C30" s="544"/>
      <c r="D30" s="544"/>
      <c r="E30" s="744" t="s">
        <v>99</v>
      </c>
      <c r="F30" s="744" t="s">
        <v>96</v>
      </c>
      <c r="G30" s="1044" t="s">
        <v>93</v>
      </c>
      <c r="H30" s="975" t="s">
        <v>102</v>
      </c>
      <c r="I30" s="744" t="s">
        <v>99</v>
      </c>
      <c r="J30" s="219"/>
      <c r="K30" s="2"/>
    </row>
    <row r="31" spans="1:21" s="547" customFormat="1" ht="23.25" customHeight="1" x14ac:dyDescent="0.2">
      <c r="A31" s="545"/>
      <c r="B31" s="546"/>
      <c r="C31" s="1557" t="s">
        <v>68</v>
      </c>
      <c r="D31" s="1557"/>
      <c r="E31" s="1106">
        <v>911.52</v>
      </c>
      <c r="F31" s="1106">
        <v>912.07</v>
      </c>
      <c r="G31" s="1106">
        <v>907.91</v>
      </c>
      <c r="H31" s="1107">
        <v>906.18</v>
      </c>
      <c r="I31" s="1107">
        <v>907.38</v>
      </c>
      <c r="J31" s="613"/>
      <c r="K31" s="545"/>
      <c r="M31" s="1659"/>
      <c r="N31" s="1658"/>
      <c r="O31" s="1659"/>
      <c r="P31" s="1658"/>
      <c r="Q31" s="1659"/>
      <c r="R31" s="1659"/>
      <c r="S31" s="1658"/>
      <c r="T31" s="1658"/>
      <c r="U31" s="1658"/>
    </row>
    <row r="32" spans="1:21" ht="18.75" customHeight="1" x14ac:dyDescent="0.2">
      <c r="A32" s="2"/>
      <c r="B32" s="4"/>
      <c r="C32" s="206" t="s">
        <v>334</v>
      </c>
      <c r="D32" s="13"/>
      <c r="E32" s="1108">
        <v>2015.9</v>
      </c>
      <c r="F32" s="1108">
        <v>1959.37</v>
      </c>
      <c r="G32" s="1108">
        <v>1962.68</v>
      </c>
      <c r="H32" s="1109">
        <v>1976.73</v>
      </c>
      <c r="I32" s="1109">
        <v>1928.47</v>
      </c>
      <c r="J32" s="613"/>
      <c r="K32" s="2"/>
      <c r="M32" s="1659"/>
      <c r="N32" s="1658"/>
      <c r="O32" s="1659"/>
    </row>
    <row r="33" spans="1:21" ht="18.75" customHeight="1" x14ac:dyDescent="0.2">
      <c r="A33" s="2"/>
      <c r="B33" s="4"/>
      <c r="C33" s="206" t="s">
        <v>258</v>
      </c>
      <c r="D33" s="22"/>
      <c r="E33" s="1108">
        <v>1242.78</v>
      </c>
      <c r="F33" s="1108">
        <v>1237.76</v>
      </c>
      <c r="G33" s="1108">
        <v>1240.1099999999999</v>
      </c>
      <c r="H33" s="1109">
        <v>1224.56</v>
      </c>
      <c r="I33" s="1109">
        <v>1231.3499999999999</v>
      </c>
      <c r="J33" s="613"/>
      <c r="K33" s="2"/>
      <c r="M33" s="1659"/>
      <c r="N33" s="1658"/>
      <c r="O33" s="1659"/>
    </row>
    <row r="34" spans="1:21" ht="18.75" customHeight="1" x14ac:dyDescent="0.2">
      <c r="A34" s="2"/>
      <c r="B34" s="4"/>
      <c r="C34" s="206" t="s">
        <v>259</v>
      </c>
      <c r="D34" s="22"/>
      <c r="E34" s="1108">
        <v>737.33</v>
      </c>
      <c r="F34" s="1108">
        <v>737.23</v>
      </c>
      <c r="G34" s="1108">
        <v>733.54</v>
      </c>
      <c r="H34" s="1109">
        <v>727.64</v>
      </c>
      <c r="I34" s="1109">
        <v>735.8</v>
      </c>
      <c r="J34" s="613"/>
      <c r="K34" s="2"/>
      <c r="M34" s="1659"/>
      <c r="N34" s="1658"/>
      <c r="O34" s="1659"/>
    </row>
    <row r="35" spans="1:21" ht="18.75" customHeight="1" x14ac:dyDescent="0.2">
      <c r="A35" s="2"/>
      <c r="B35" s="4"/>
      <c r="C35" s="206" t="s">
        <v>84</v>
      </c>
      <c r="D35" s="13"/>
      <c r="E35" s="1108">
        <v>713.67</v>
      </c>
      <c r="F35" s="1108">
        <v>716.71</v>
      </c>
      <c r="G35" s="1108">
        <v>722.92</v>
      </c>
      <c r="H35" s="1109">
        <v>722.52</v>
      </c>
      <c r="I35" s="1109">
        <v>740.72</v>
      </c>
      <c r="J35" s="543"/>
      <c r="K35" s="2"/>
      <c r="M35" s="1659"/>
      <c r="N35" s="1658"/>
      <c r="O35" s="1659"/>
    </row>
    <row r="36" spans="1:21" ht="18.75" customHeight="1" x14ac:dyDescent="0.2">
      <c r="A36" s="2"/>
      <c r="B36" s="4"/>
      <c r="C36" s="206" t="s">
        <v>260</v>
      </c>
      <c r="D36" s="22"/>
      <c r="E36" s="1108">
        <v>771.04</v>
      </c>
      <c r="F36" s="1108">
        <v>770.11</v>
      </c>
      <c r="G36" s="1108">
        <v>763.81</v>
      </c>
      <c r="H36" s="1109">
        <v>765.55</v>
      </c>
      <c r="I36" s="1109">
        <v>767.03</v>
      </c>
      <c r="J36" s="543"/>
      <c r="K36" s="2"/>
      <c r="M36" s="1659"/>
      <c r="N36" s="1658"/>
      <c r="O36" s="1659"/>
    </row>
    <row r="37" spans="1:21" ht="18.75" customHeight="1" x14ac:dyDescent="0.2">
      <c r="A37" s="2"/>
      <c r="B37" s="4"/>
      <c r="C37" s="206" t="s">
        <v>83</v>
      </c>
      <c r="D37" s="22"/>
      <c r="E37" s="1108">
        <v>713.78</v>
      </c>
      <c r="F37" s="1108">
        <v>737.21</v>
      </c>
      <c r="G37" s="1108">
        <v>752.71</v>
      </c>
      <c r="H37" s="1109">
        <v>743.56</v>
      </c>
      <c r="I37" s="1109">
        <v>741.11</v>
      </c>
      <c r="J37" s="543"/>
      <c r="K37" s="2"/>
      <c r="M37" s="1659"/>
      <c r="N37" s="1658"/>
      <c r="O37" s="1659"/>
    </row>
    <row r="38" spans="1:21" ht="18.75" customHeight="1" x14ac:dyDescent="0.2">
      <c r="A38" s="2"/>
      <c r="B38" s="4"/>
      <c r="C38" s="206" t="s">
        <v>261</v>
      </c>
      <c r="D38" s="22"/>
      <c r="E38" s="1108">
        <v>735.87</v>
      </c>
      <c r="F38" s="1108">
        <v>741.52</v>
      </c>
      <c r="G38" s="1108">
        <v>746.54</v>
      </c>
      <c r="H38" s="1109">
        <v>772.74</v>
      </c>
      <c r="I38" s="1109">
        <v>767.43</v>
      </c>
      <c r="J38" s="543"/>
      <c r="K38" s="2"/>
      <c r="M38" s="1659"/>
      <c r="N38" s="1658"/>
      <c r="O38" s="1659"/>
    </row>
    <row r="39" spans="1:21" ht="18.75" customHeight="1" x14ac:dyDescent="0.2">
      <c r="A39" s="2"/>
      <c r="B39" s="4"/>
      <c r="C39" s="206" t="s">
        <v>82</v>
      </c>
      <c r="D39" s="22"/>
      <c r="E39" s="1108">
        <v>718.49</v>
      </c>
      <c r="F39" s="1108">
        <v>738.64</v>
      </c>
      <c r="G39" s="1108">
        <v>740.4</v>
      </c>
      <c r="H39" s="1109">
        <v>735.22</v>
      </c>
      <c r="I39" s="1109">
        <v>743.76</v>
      </c>
      <c r="J39" s="543"/>
      <c r="K39" s="2"/>
      <c r="M39" s="1659"/>
      <c r="N39" s="1658"/>
      <c r="O39" s="1659"/>
    </row>
    <row r="40" spans="1:21" ht="18.75" customHeight="1" x14ac:dyDescent="0.2">
      <c r="A40" s="2"/>
      <c r="B40" s="4"/>
      <c r="C40" s="206" t="s">
        <v>81</v>
      </c>
      <c r="D40" s="22"/>
      <c r="E40" s="1108">
        <v>851.24</v>
      </c>
      <c r="F40" s="1108">
        <v>848.15</v>
      </c>
      <c r="G40" s="1108">
        <v>837.59</v>
      </c>
      <c r="H40" s="1109">
        <v>844.84</v>
      </c>
      <c r="I40" s="1109">
        <v>845.2</v>
      </c>
      <c r="J40" s="543"/>
      <c r="K40" s="2"/>
      <c r="M40" s="1659"/>
      <c r="N40" s="1658"/>
      <c r="O40" s="1659"/>
    </row>
    <row r="41" spans="1:21" ht="18.75" customHeight="1" x14ac:dyDescent="0.2">
      <c r="A41" s="2"/>
      <c r="B41" s="4"/>
      <c r="C41" s="206" t="s">
        <v>262</v>
      </c>
      <c r="D41" s="22"/>
      <c r="E41" s="1108">
        <v>756.68</v>
      </c>
      <c r="F41" s="1108">
        <v>748.59</v>
      </c>
      <c r="G41" s="1108">
        <v>733.3</v>
      </c>
      <c r="H41" s="1109">
        <v>742.8</v>
      </c>
      <c r="I41" s="1109">
        <v>754.77</v>
      </c>
      <c r="J41" s="543"/>
      <c r="K41" s="2"/>
      <c r="M41" s="1659"/>
      <c r="N41" s="1658"/>
      <c r="O41" s="1659"/>
    </row>
    <row r="42" spans="1:21" ht="18.75" customHeight="1" x14ac:dyDescent="0.2">
      <c r="A42" s="2"/>
      <c r="B42" s="4"/>
      <c r="C42" s="206" t="s">
        <v>80</v>
      </c>
      <c r="D42" s="13"/>
      <c r="E42" s="1108">
        <v>910.29</v>
      </c>
      <c r="F42" s="1108">
        <v>919.27</v>
      </c>
      <c r="G42" s="1108">
        <v>860.55</v>
      </c>
      <c r="H42" s="1109">
        <v>888.21</v>
      </c>
      <c r="I42" s="1109">
        <v>909.23</v>
      </c>
      <c r="J42" s="543"/>
      <c r="K42" s="2"/>
      <c r="M42" s="1659"/>
      <c r="N42" s="1658"/>
      <c r="O42" s="1659"/>
    </row>
    <row r="43" spans="1:21" ht="18.75" customHeight="1" x14ac:dyDescent="0.2">
      <c r="A43" s="2"/>
      <c r="B43" s="4"/>
      <c r="C43" s="206" t="s">
        <v>263</v>
      </c>
      <c r="D43" s="22"/>
      <c r="E43" s="1108">
        <v>865.47</v>
      </c>
      <c r="F43" s="1108">
        <v>890.99</v>
      </c>
      <c r="G43" s="1108">
        <v>872.02</v>
      </c>
      <c r="H43" s="1109">
        <v>899.69</v>
      </c>
      <c r="I43" s="1109">
        <v>904.23</v>
      </c>
      <c r="J43" s="543"/>
      <c r="K43" s="2"/>
      <c r="M43" s="1659"/>
      <c r="N43" s="1658"/>
      <c r="O43" s="1659"/>
    </row>
    <row r="44" spans="1:21" ht="18.75" customHeight="1" x14ac:dyDescent="0.2">
      <c r="A44" s="2"/>
      <c r="B44" s="4"/>
      <c r="C44" s="206" t="s">
        <v>264</v>
      </c>
      <c r="D44" s="22"/>
      <c r="E44" s="1108">
        <v>821.06</v>
      </c>
      <c r="F44" s="1108">
        <v>831.07</v>
      </c>
      <c r="G44" s="1108">
        <v>829.01</v>
      </c>
      <c r="H44" s="1109">
        <v>830.91</v>
      </c>
      <c r="I44" s="1109">
        <v>836.01</v>
      </c>
      <c r="J44" s="543"/>
      <c r="K44" s="2"/>
      <c r="M44" s="1659"/>
      <c r="N44" s="1658"/>
      <c r="O44" s="1659"/>
    </row>
    <row r="45" spans="1:21" ht="18.75" customHeight="1" x14ac:dyDescent="0.2">
      <c r="A45" s="2"/>
      <c r="B45" s="4"/>
      <c r="C45" s="206" t="s">
        <v>340</v>
      </c>
      <c r="D45" s="22"/>
      <c r="E45" s="1108">
        <v>803.42</v>
      </c>
      <c r="F45" s="1108">
        <v>808.75</v>
      </c>
      <c r="G45" s="1108">
        <v>808.33</v>
      </c>
      <c r="H45" s="1109">
        <v>816.52</v>
      </c>
      <c r="I45" s="1109">
        <v>818.77</v>
      </c>
      <c r="J45" s="543"/>
      <c r="K45" s="2"/>
      <c r="M45" s="1659"/>
      <c r="N45" s="1658"/>
      <c r="O45" s="1659"/>
    </row>
    <row r="46" spans="1:21" ht="18.75" customHeight="1" x14ac:dyDescent="0.2">
      <c r="A46" s="2"/>
      <c r="B46" s="4"/>
      <c r="C46" s="206" t="s">
        <v>341</v>
      </c>
      <c r="D46" s="22"/>
      <c r="E46" s="1108">
        <v>711.52</v>
      </c>
      <c r="F46" s="1108">
        <v>713.2</v>
      </c>
      <c r="G46" s="1108">
        <v>717.07</v>
      </c>
      <c r="H46" s="1109">
        <v>716.04</v>
      </c>
      <c r="I46" s="1109">
        <v>717.64</v>
      </c>
      <c r="J46" s="543"/>
      <c r="K46" s="2"/>
      <c r="M46" s="1659"/>
      <c r="N46" s="1658"/>
      <c r="O46" s="1659"/>
    </row>
    <row r="47" spans="1:21" s="549" customFormat="1" ht="13.5" customHeight="1" x14ac:dyDescent="0.2">
      <c r="A47" s="742"/>
      <c r="B47" s="742"/>
      <c r="C47" s="1558" t="s">
        <v>479</v>
      </c>
      <c r="D47" s="1558"/>
      <c r="E47" s="1558"/>
      <c r="F47" s="1558"/>
      <c r="G47" s="1558"/>
      <c r="H47" s="1558"/>
      <c r="I47" s="1558"/>
      <c r="J47" s="614"/>
      <c r="K47" s="742"/>
      <c r="M47" s="1660"/>
      <c r="N47" s="1660"/>
      <c r="O47" s="1660"/>
      <c r="P47" s="1660"/>
      <c r="Q47" s="1660"/>
      <c r="R47" s="1660"/>
      <c r="S47" s="1660"/>
      <c r="T47" s="1660"/>
      <c r="U47" s="1660"/>
    </row>
    <row r="48" spans="1:21" ht="13.5" customHeight="1" x14ac:dyDescent="0.2">
      <c r="A48" s="2"/>
      <c r="B48" s="4"/>
      <c r="C48" s="42" t="s">
        <v>498</v>
      </c>
      <c r="D48" s="745"/>
      <c r="E48" s="745"/>
      <c r="F48" s="745"/>
      <c r="G48" s="745"/>
      <c r="H48" s="745"/>
      <c r="I48" s="745"/>
      <c r="J48" s="543"/>
      <c r="K48" s="2"/>
    </row>
    <row r="49" spans="1:11" ht="13.5" customHeight="1" x14ac:dyDescent="0.2">
      <c r="A49" s="2"/>
      <c r="B49" s="2"/>
      <c r="C49" s="2"/>
      <c r="D49" s="742"/>
      <c r="E49" s="4"/>
      <c r="F49" s="4"/>
      <c r="G49" s="4"/>
      <c r="H49" s="1556">
        <v>42370</v>
      </c>
      <c r="I49" s="1556"/>
      <c r="J49" s="265">
        <v>15</v>
      </c>
      <c r="K49" s="2"/>
    </row>
  </sheetData>
  <mergeCells count="16">
    <mergeCell ref="H49:I49"/>
    <mergeCell ref="E28:I28"/>
    <mergeCell ref="C31:D31"/>
    <mergeCell ref="C47:I47"/>
    <mergeCell ref="C9:D9"/>
    <mergeCell ref="C26:I26"/>
    <mergeCell ref="C27:D29"/>
    <mergeCell ref="E29:F29"/>
    <mergeCell ref="G29:I29"/>
    <mergeCell ref="B1:D1"/>
    <mergeCell ref="B2:D2"/>
    <mergeCell ref="C4:I4"/>
    <mergeCell ref="C5:D7"/>
    <mergeCell ref="E6:I6"/>
    <mergeCell ref="E7:F7"/>
    <mergeCell ref="G7:I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W80"/>
  <sheetViews>
    <sheetView zoomScaleNormal="100" workbookViewId="0"/>
  </sheetViews>
  <sheetFormatPr defaultRowHeight="12.75" x14ac:dyDescent="0.2"/>
  <cols>
    <col min="1" max="1" width="1" style="418" customWidth="1"/>
    <col min="2" max="2" width="2.5703125" style="418" customWidth="1"/>
    <col min="3" max="3" width="2.28515625" style="418" customWidth="1"/>
    <col min="4" max="4" width="27.85546875" style="418" customWidth="1"/>
    <col min="5" max="9" width="5" style="418" customWidth="1"/>
    <col min="10" max="17" width="5.140625" style="418" customWidth="1"/>
    <col min="18" max="18" width="2.5703125" style="418" customWidth="1"/>
    <col min="19" max="19" width="1" style="418" customWidth="1"/>
    <col min="20" max="20" width="7.42578125" style="418" customWidth="1"/>
    <col min="21" max="21" width="7.5703125" style="1088" bestFit="1" customWidth="1"/>
    <col min="22" max="22" width="6.5703125" style="418" bestFit="1" customWidth="1"/>
    <col min="23" max="23" width="5.5703125" style="418" customWidth="1"/>
    <col min="24" max="16384" width="9.140625" style="418"/>
  </cols>
  <sheetData>
    <row r="1" spans="1:23" ht="13.5" customHeight="1" x14ac:dyDescent="0.2">
      <c r="A1" s="413"/>
      <c r="B1" s="481"/>
      <c r="C1" s="1561" t="s">
        <v>34</v>
      </c>
      <c r="D1" s="1561"/>
      <c r="E1" s="1561"/>
      <c r="F1" s="1561"/>
      <c r="G1" s="423"/>
      <c r="H1" s="423"/>
      <c r="I1" s="423"/>
      <c r="J1" s="1571" t="s">
        <v>429</v>
      </c>
      <c r="K1" s="1571"/>
      <c r="L1" s="1571"/>
      <c r="M1" s="1571"/>
      <c r="N1" s="1571"/>
      <c r="O1" s="1571"/>
      <c r="P1" s="1571"/>
      <c r="Q1" s="617"/>
      <c r="R1" s="617"/>
      <c r="S1" s="413"/>
    </row>
    <row r="2" spans="1:23" ht="6" customHeight="1" x14ac:dyDescent="0.2">
      <c r="A2" s="616"/>
      <c r="B2" s="537"/>
      <c r="C2" s="1000"/>
      <c r="D2" s="1000"/>
      <c r="E2" s="470"/>
      <c r="F2" s="470"/>
      <c r="G2" s="470"/>
      <c r="H2" s="470"/>
      <c r="I2" s="470"/>
      <c r="J2" s="470"/>
      <c r="K2" s="470"/>
      <c r="L2" s="470"/>
      <c r="M2" s="470"/>
      <c r="N2" s="470"/>
      <c r="O2" s="470"/>
      <c r="P2" s="470"/>
      <c r="Q2" s="470"/>
      <c r="R2" s="423"/>
      <c r="S2" s="423"/>
    </row>
    <row r="3" spans="1:23" ht="11.25" customHeight="1" thickBot="1" x14ac:dyDescent="0.25">
      <c r="A3" s="413"/>
      <c r="B3" s="482"/>
      <c r="C3" s="478"/>
      <c r="D3" s="478"/>
      <c r="E3" s="423"/>
      <c r="F3" s="423"/>
      <c r="G3" s="423"/>
      <c r="H3" s="423"/>
      <c r="I3" s="423"/>
      <c r="J3" s="784"/>
      <c r="K3" s="784"/>
      <c r="L3" s="784"/>
      <c r="M3" s="784"/>
      <c r="N3" s="784"/>
      <c r="O3" s="784"/>
      <c r="P3" s="784"/>
      <c r="Q3" s="784" t="s">
        <v>70</v>
      </c>
      <c r="R3" s="423"/>
      <c r="S3" s="423"/>
    </row>
    <row r="4" spans="1:23" ht="13.5" customHeight="1" thickBot="1" x14ac:dyDescent="0.25">
      <c r="A4" s="413"/>
      <c r="B4" s="482"/>
      <c r="C4" s="1562" t="s">
        <v>130</v>
      </c>
      <c r="D4" s="1563"/>
      <c r="E4" s="1563"/>
      <c r="F4" s="1563"/>
      <c r="G4" s="1563"/>
      <c r="H4" s="1563"/>
      <c r="I4" s="1563"/>
      <c r="J4" s="1563"/>
      <c r="K4" s="1563"/>
      <c r="L4" s="1563"/>
      <c r="M4" s="1563"/>
      <c r="N4" s="1563"/>
      <c r="O4" s="1563"/>
      <c r="P4" s="1563"/>
      <c r="Q4" s="1564"/>
      <c r="R4" s="423"/>
      <c r="S4" s="423"/>
    </row>
    <row r="5" spans="1:23" ht="3.75" customHeight="1" x14ac:dyDescent="0.2">
      <c r="A5" s="413"/>
      <c r="B5" s="482"/>
      <c r="C5" s="478"/>
      <c r="D5" s="478"/>
      <c r="E5" s="423"/>
      <c r="F5" s="423"/>
      <c r="G5" s="431"/>
      <c r="H5" s="423"/>
      <c r="I5" s="423"/>
      <c r="J5" s="493"/>
      <c r="K5" s="493"/>
      <c r="L5" s="493"/>
      <c r="M5" s="493"/>
      <c r="N5" s="493"/>
      <c r="O5" s="493"/>
      <c r="P5" s="493"/>
      <c r="Q5" s="493"/>
      <c r="R5" s="423"/>
      <c r="S5" s="423"/>
    </row>
    <row r="6" spans="1:23" ht="13.5" customHeight="1" x14ac:dyDescent="0.2">
      <c r="A6" s="413"/>
      <c r="B6" s="482"/>
      <c r="C6" s="1565" t="s">
        <v>129</v>
      </c>
      <c r="D6" s="1566"/>
      <c r="E6" s="1566"/>
      <c r="F6" s="1566"/>
      <c r="G6" s="1566"/>
      <c r="H6" s="1566"/>
      <c r="I6" s="1566"/>
      <c r="J6" s="1566"/>
      <c r="K6" s="1566"/>
      <c r="L6" s="1566"/>
      <c r="M6" s="1566"/>
      <c r="N6" s="1566"/>
      <c r="O6" s="1566"/>
      <c r="P6" s="1566"/>
      <c r="Q6" s="1567"/>
      <c r="R6" s="423"/>
      <c r="S6" s="423"/>
    </row>
    <row r="7" spans="1:23" ht="2.25" customHeight="1" x14ac:dyDescent="0.2">
      <c r="A7" s="413"/>
      <c r="B7" s="482"/>
      <c r="C7" s="1568" t="s">
        <v>78</v>
      </c>
      <c r="D7" s="1568"/>
      <c r="E7" s="430"/>
      <c r="F7" s="430"/>
      <c r="G7" s="1570">
        <v>2014</v>
      </c>
      <c r="H7" s="1570"/>
      <c r="I7" s="1570"/>
      <c r="J7" s="1570"/>
      <c r="K7" s="1570"/>
      <c r="L7" s="1570"/>
      <c r="M7" s="1570"/>
      <c r="N7" s="1570"/>
      <c r="O7" s="1570"/>
      <c r="P7" s="1570"/>
      <c r="Q7" s="1570"/>
      <c r="R7" s="423"/>
      <c r="S7" s="423"/>
    </row>
    <row r="8" spans="1:23" ht="13.5" customHeight="1" x14ac:dyDescent="0.2">
      <c r="A8" s="413"/>
      <c r="B8" s="482"/>
      <c r="C8" s="1569"/>
      <c r="D8" s="1569"/>
      <c r="E8" s="1315">
        <v>2014</v>
      </c>
      <c r="F8" s="1572">
        <v>2015</v>
      </c>
      <c r="G8" s="1572"/>
      <c r="H8" s="1572"/>
      <c r="I8" s="1572"/>
      <c r="J8" s="1572"/>
      <c r="K8" s="1572"/>
      <c r="L8" s="1572"/>
      <c r="M8" s="1572"/>
      <c r="N8" s="1572"/>
      <c r="O8" s="1572"/>
      <c r="P8" s="1572"/>
      <c r="Q8" s="1572"/>
      <c r="R8" s="423"/>
      <c r="S8" s="423"/>
    </row>
    <row r="9" spans="1:23" ht="12.75" customHeight="1" x14ac:dyDescent="0.2">
      <c r="A9" s="413"/>
      <c r="B9" s="482"/>
      <c r="C9" s="428"/>
      <c r="D9" s="428"/>
      <c r="E9" s="873" t="s">
        <v>94</v>
      </c>
      <c r="F9" s="873" t="s">
        <v>93</v>
      </c>
      <c r="G9" s="872" t="s">
        <v>104</v>
      </c>
      <c r="H9" s="1114" t="s">
        <v>103</v>
      </c>
      <c r="I9" s="873" t="s">
        <v>102</v>
      </c>
      <c r="J9" s="873" t="s">
        <v>101</v>
      </c>
      <c r="K9" s="873" t="s">
        <v>100</v>
      </c>
      <c r="L9" s="873" t="s">
        <v>99</v>
      </c>
      <c r="M9" s="873" t="s">
        <v>98</v>
      </c>
      <c r="N9" s="873" t="s">
        <v>478</v>
      </c>
      <c r="O9" s="873" t="s">
        <v>481</v>
      </c>
      <c r="P9" s="873" t="s">
        <v>95</v>
      </c>
      <c r="Q9" s="873" t="s">
        <v>94</v>
      </c>
      <c r="R9" s="539"/>
      <c r="S9" s="423"/>
    </row>
    <row r="10" spans="1:23" s="498" customFormat="1" ht="16.5" customHeight="1" x14ac:dyDescent="0.2">
      <c r="A10" s="494"/>
      <c r="B10" s="495"/>
      <c r="C10" s="1498" t="s">
        <v>106</v>
      </c>
      <c r="D10" s="1498"/>
      <c r="E10" s="496">
        <v>4</v>
      </c>
      <c r="F10" s="496">
        <v>13</v>
      </c>
      <c r="G10" s="496">
        <v>8</v>
      </c>
      <c r="H10" s="496">
        <v>11</v>
      </c>
      <c r="I10" s="496">
        <v>16</v>
      </c>
      <c r="J10" s="496">
        <v>21</v>
      </c>
      <c r="K10" s="496">
        <v>19</v>
      </c>
      <c r="L10" s="496">
        <v>18</v>
      </c>
      <c r="M10" s="496">
        <v>22</v>
      </c>
      <c r="N10" s="496">
        <v>9</v>
      </c>
      <c r="O10" s="496">
        <v>10</v>
      </c>
      <c r="P10" s="496">
        <v>19</v>
      </c>
      <c r="Q10" s="496">
        <v>6</v>
      </c>
      <c r="R10" s="539"/>
      <c r="S10" s="497"/>
      <c r="T10" s="900"/>
      <c r="U10" s="1089"/>
    </row>
    <row r="11" spans="1:23" s="502" customFormat="1" ht="10.5" customHeight="1" x14ac:dyDescent="0.2">
      <c r="A11" s="499"/>
      <c r="B11" s="500"/>
      <c r="C11" s="999"/>
      <c r="D11" s="590" t="s">
        <v>250</v>
      </c>
      <c r="E11" s="839">
        <v>2</v>
      </c>
      <c r="F11" s="839">
        <v>3</v>
      </c>
      <c r="G11" s="839">
        <v>5</v>
      </c>
      <c r="H11" s="839">
        <v>6</v>
      </c>
      <c r="I11" s="839">
        <v>4</v>
      </c>
      <c r="J11" s="839">
        <v>7</v>
      </c>
      <c r="K11" s="839">
        <v>11</v>
      </c>
      <c r="L11" s="839">
        <v>5</v>
      </c>
      <c r="M11" s="839">
        <v>13</v>
      </c>
      <c r="N11" s="796">
        <v>3</v>
      </c>
      <c r="O11" s="796">
        <v>4</v>
      </c>
      <c r="P11" s="796">
        <v>2</v>
      </c>
      <c r="Q11" s="796">
        <v>2</v>
      </c>
      <c r="R11" s="539"/>
      <c r="S11" s="478"/>
      <c r="U11" s="1089"/>
      <c r="V11" s="1001"/>
      <c r="W11" s="1001"/>
    </row>
    <row r="12" spans="1:23" s="502" customFormat="1" ht="10.5" customHeight="1" x14ac:dyDescent="0.2">
      <c r="A12" s="499"/>
      <c r="B12" s="500"/>
      <c r="C12" s="999"/>
      <c r="D12" s="590" t="s">
        <v>251</v>
      </c>
      <c r="E12" s="839" t="s">
        <v>9</v>
      </c>
      <c r="F12" s="839">
        <v>1</v>
      </c>
      <c r="G12" s="839" t="s">
        <v>9</v>
      </c>
      <c r="H12" s="839">
        <v>3</v>
      </c>
      <c r="I12" s="839">
        <v>1</v>
      </c>
      <c r="J12" s="839">
        <v>2</v>
      </c>
      <c r="K12" s="839">
        <v>2</v>
      </c>
      <c r="L12" s="839">
        <v>3</v>
      </c>
      <c r="M12" s="839">
        <v>2</v>
      </c>
      <c r="N12" s="796" t="s">
        <v>9</v>
      </c>
      <c r="O12" s="796">
        <v>1</v>
      </c>
      <c r="P12" s="796">
        <v>4</v>
      </c>
      <c r="Q12" s="796">
        <v>1</v>
      </c>
      <c r="R12" s="539"/>
      <c r="S12" s="478"/>
      <c r="U12" s="1089"/>
      <c r="W12" s="1001"/>
    </row>
    <row r="13" spans="1:23" s="1037" customFormat="1" ht="10.5" customHeight="1" x14ac:dyDescent="0.2">
      <c r="A13" s="1376"/>
      <c r="B13" s="1377"/>
      <c r="C13" s="1318"/>
      <c r="D13" s="590" t="s">
        <v>252</v>
      </c>
      <c r="E13" s="839">
        <v>2</v>
      </c>
      <c r="F13" s="839">
        <v>2</v>
      </c>
      <c r="G13" s="839">
        <v>3</v>
      </c>
      <c r="H13" s="839">
        <v>1</v>
      </c>
      <c r="I13" s="839">
        <v>10</v>
      </c>
      <c r="J13" s="839">
        <v>12</v>
      </c>
      <c r="K13" s="839">
        <v>4</v>
      </c>
      <c r="L13" s="839">
        <v>4</v>
      </c>
      <c r="M13" s="839">
        <v>4</v>
      </c>
      <c r="N13" s="796">
        <v>3</v>
      </c>
      <c r="O13" s="796" t="s">
        <v>9</v>
      </c>
      <c r="P13" s="796">
        <v>7</v>
      </c>
      <c r="Q13" s="796">
        <v>3</v>
      </c>
      <c r="R13" s="808"/>
      <c r="S13" s="1378"/>
      <c r="U13" s="1375"/>
      <c r="W13" s="1379"/>
    </row>
    <row r="14" spans="1:23" s="502" customFormat="1" ht="10.5" customHeight="1" x14ac:dyDescent="0.2">
      <c r="A14" s="499"/>
      <c r="B14" s="500"/>
      <c r="C14" s="999"/>
      <c r="D14" s="590" t="s">
        <v>253</v>
      </c>
      <c r="E14" s="839" t="s">
        <v>9</v>
      </c>
      <c r="F14" s="839">
        <v>2</v>
      </c>
      <c r="G14" s="839" t="s">
        <v>9</v>
      </c>
      <c r="H14" s="839">
        <v>1</v>
      </c>
      <c r="I14" s="839" t="s">
        <v>9</v>
      </c>
      <c r="J14" s="839" t="s">
        <v>9</v>
      </c>
      <c r="K14" s="839" t="s">
        <v>9</v>
      </c>
      <c r="L14" s="839">
        <v>1</v>
      </c>
      <c r="M14" s="839" t="s">
        <v>9</v>
      </c>
      <c r="N14" s="796">
        <v>1</v>
      </c>
      <c r="O14" s="796">
        <v>1</v>
      </c>
      <c r="P14" s="796" t="s">
        <v>9</v>
      </c>
      <c r="Q14" s="796" t="s">
        <v>9</v>
      </c>
      <c r="R14" s="501"/>
      <c r="S14" s="478"/>
      <c r="U14" s="1089"/>
    </row>
    <row r="15" spans="1:23" s="502" customFormat="1" ht="10.5" customHeight="1" x14ac:dyDescent="0.2">
      <c r="A15" s="499"/>
      <c r="B15" s="500"/>
      <c r="C15" s="999"/>
      <c r="D15" s="590" t="s">
        <v>254</v>
      </c>
      <c r="E15" s="839" t="s">
        <v>9</v>
      </c>
      <c r="F15" s="839" t="s">
        <v>9</v>
      </c>
      <c r="G15" s="839" t="s">
        <v>9</v>
      </c>
      <c r="H15" s="839" t="s">
        <v>9</v>
      </c>
      <c r="I15" s="839" t="s">
        <v>9</v>
      </c>
      <c r="J15" s="839" t="s">
        <v>9</v>
      </c>
      <c r="K15" s="839" t="s">
        <v>9</v>
      </c>
      <c r="L15" s="839" t="s">
        <v>9</v>
      </c>
      <c r="M15" s="839" t="s">
        <v>9</v>
      </c>
      <c r="N15" s="796" t="s">
        <v>9</v>
      </c>
      <c r="O15" s="796" t="s">
        <v>9</v>
      </c>
      <c r="P15" s="796" t="s">
        <v>9</v>
      </c>
      <c r="Q15" s="796" t="s">
        <v>9</v>
      </c>
      <c r="R15" s="501"/>
      <c r="S15" s="478"/>
      <c r="T15" s="917"/>
      <c r="U15" s="1089"/>
    </row>
    <row r="16" spans="1:23" s="502" customFormat="1" ht="10.5" customHeight="1" x14ac:dyDescent="0.2">
      <c r="A16" s="499"/>
      <c r="B16" s="500"/>
      <c r="C16" s="999"/>
      <c r="D16" s="590" t="s">
        <v>255</v>
      </c>
      <c r="E16" s="839" t="s">
        <v>9</v>
      </c>
      <c r="F16" s="839" t="s">
        <v>9</v>
      </c>
      <c r="G16" s="839" t="s">
        <v>9</v>
      </c>
      <c r="H16" s="839" t="s">
        <v>9</v>
      </c>
      <c r="I16" s="839" t="s">
        <v>9</v>
      </c>
      <c r="J16" s="839" t="s">
        <v>9</v>
      </c>
      <c r="K16" s="839" t="s">
        <v>9</v>
      </c>
      <c r="L16" s="839" t="s">
        <v>9</v>
      </c>
      <c r="M16" s="839" t="s">
        <v>9</v>
      </c>
      <c r="N16" s="796" t="s">
        <v>9</v>
      </c>
      <c r="O16" s="796" t="s">
        <v>9</v>
      </c>
      <c r="P16" s="796">
        <v>1</v>
      </c>
      <c r="Q16" s="796" t="s">
        <v>9</v>
      </c>
      <c r="R16" s="501"/>
      <c r="S16" s="478"/>
      <c r="U16" s="1089"/>
    </row>
    <row r="17" spans="1:22" s="502" customFormat="1" ht="10.5" customHeight="1" x14ac:dyDescent="0.2">
      <c r="A17" s="499"/>
      <c r="B17" s="500"/>
      <c r="C17" s="999"/>
      <c r="D17" s="503" t="s">
        <v>256</v>
      </c>
      <c r="E17" s="839" t="s">
        <v>9</v>
      </c>
      <c r="F17" s="839">
        <v>5</v>
      </c>
      <c r="G17" s="839">
        <v>2</v>
      </c>
      <c r="H17" s="839">
        <v>3</v>
      </c>
      <c r="I17" s="839">
        <v>1</v>
      </c>
      <c r="J17" s="839">
        <v>2</v>
      </c>
      <c r="K17" s="839">
        <v>2</v>
      </c>
      <c r="L17" s="839">
        <v>5</v>
      </c>
      <c r="M17" s="839">
        <v>3</v>
      </c>
      <c r="N17" s="796">
        <v>2</v>
      </c>
      <c r="O17" s="796">
        <v>4</v>
      </c>
      <c r="P17" s="796">
        <v>5</v>
      </c>
      <c r="Q17" s="796" t="s">
        <v>9</v>
      </c>
      <c r="R17" s="501"/>
      <c r="S17" s="478"/>
      <c r="U17" s="1089"/>
    </row>
    <row r="18" spans="1:22" s="498" customFormat="1" ht="14.25" customHeight="1" x14ac:dyDescent="0.2">
      <c r="A18" s="504"/>
      <c r="B18" s="505"/>
      <c r="C18" s="997" t="s">
        <v>308</v>
      </c>
      <c r="D18" s="506"/>
      <c r="E18" s="496">
        <v>1</v>
      </c>
      <c r="F18" s="496">
        <v>4</v>
      </c>
      <c r="G18" s="496">
        <v>6</v>
      </c>
      <c r="H18" s="496">
        <v>8</v>
      </c>
      <c r="I18" s="496">
        <v>13</v>
      </c>
      <c r="J18" s="496">
        <v>13</v>
      </c>
      <c r="K18" s="496">
        <v>13</v>
      </c>
      <c r="L18" s="496">
        <v>8</v>
      </c>
      <c r="M18" s="496">
        <v>14</v>
      </c>
      <c r="N18" s="496">
        <v>3</v>
      </c>
      <c r="O18" s="496">
        <v>3</v>
      </c>
      <c r="P18" s="496">
        <v>8</v>
      </c>
      <c r="Q18" s="496">
        <v>3</v>
      </c>
      <c r="R18" s="501"/>
      <c r="S18" s="478"/>
      <c r="T18" s="917"/>
      <c r="U18" s="1089"/>
    </row>
    <row r="19" spans="1:22" s="510" customFormat="1" ht="14.25" customHeight="1" x14ac:dyDescent="0.2">
      <c r="A19" s="507"/>
      <c r="B19" s="508"/>
      <c r="C19" s="997" t="s">
        <v>309</v>
      </c>
      <c r="D19" s="997"/>
      <c r="E19" s="509">
        <v>42</v>
      </c>
      <c r="F19" s="509">
        <v>32008</v>
      </c>
      <c r="G19" s="509">
        <v>25414</v>
      </c>
      <c r="H19" s="509">
        <v>62990</v>
      </c>
      <c r="I19" s="509">
        <v>9949</v>
      </c>
      <c r="J19" s="509">
        <v>7459</v>
      </c>
      <c r="K19" s="509">
        <v>20029</v>
      </c>
      <c r="L19" s="509">
        <v>23684</v>
      </c>
      <c r="M19" s="509">
        <v>158232</v>
      </c>
      <c r="N19" s="509">
        <v>9694</v>
      </c>
      <c r="O19" s="509">
        <v>14369</v>
      </c>
      <c r="P19" s="509">
        <v>110969</v>
      </c>
      <c r="Q19" s="509">
        <v>20262</v>
      </c>
      <c r="R19" s="501"/>
      <c r="S19" s="478"/>
      <c r="T19" s="917"/>
      <c r="U19" s="1090"/>
    </row>
    <row r="20" spans="1:22" ht="9.75" customHeight="1" x14ac:dyDescent="0.2">
      <c r="A20" s="413"/>
      <c r="B20" s="482"/>
      <c r="C20" s="1559" t="s">
        <v>128</v>
      </c>
      <c r="D20" s="1559"/>
      <c r="E20" s="796" t="s">
        <v>9</v>
      </c>
      <c r="F20" s="796" t="s">
        <v>9</v>
      </c>
      <c r="G20" s="796" t="s">
        <v>9</v>
      </c>
      <c r="H20" s="796" t="s">
        <v>9</v>
      </c>
      <c r="I20" s="796" t="s">
        <v>9</v>
      </c>
      <c r="J20" s="796" t="s">
        <v>9</v>
      </c>
      <c r="K20" s="796">
        <v>1759</v>
      </c>
      <c r="L20" s="796">
        <v>262</v>
      </c>
      <c r="M20" s="796">
        <v>916</v>
      </c>
      <c r="N20" s="796" t="s">
        <v>9</v>
      </c>
      <c r="O20" s="796" t="s">
        <v>9</v>
      </c>
      <c r="P20" s="796" t="s">
        <v>9</v>
      </c>
      <c r="Q20" s="796" t="s">
        <v>9</v>
      </c>
      <c r="R20" s="501"/>
      <c r="S20" s="478"/>
      <c r="T20" s="502"/>
      <c r="U20" s="1090"/>
    </row>
    <row r="21" spans="1:22" ht="9.75" customHeight="1" x14ac:dyDescent="0.2">
      <c r="A21" s="413"/>
      <c r="B21" s="482"/>
      <c r="C21" s="1559" t="s">
        <v>127</v>
      </c>
      <c r="D21" s="1559"/>
      <c r="E21" s="796" t="s">
        <v>9</v>
      </c>
      <c r="F21" s="796" t="s">
        <v>9</v>
      </c>
      <c r="G21" s="796" t="s">
        <v>9</v>
      </c>
      <c r="H21" s="796" t="s">
        <v>9</v>
      </c>
      <c r="I21" s="796" t="s">
        <v>9</v>
      </c>
      <c r="J21" s="796" t="s">
        <v>9</v>
      </c>
      <c r="K21" s="796" t="s">
        <v>9</v>
      </c>
      <c r="L21" s="796" t="s">
        <v>9</v>
      </c>
      <c r="M21" s="796" t="s">
        <v>9</v>
      </c>
      <c r="N21" s="796" t="s">
        <v>9</v>
      </c>
      <c r="O21" s="796" t="s">
        <v>9</v>
      </c>
      <c r="P21" s="796" t="s">
        <v>9</v>
      </c>
      <c r="Q21" s="796" t="s">
        <v>9</v>
      </c>
      <c r="R21" s="539"/>
      <c r="S21" s="423"/>
      <c r="T21" s="476"/>
      <c r="V21" s="476"/>
    </row>
    <row r="22" spans="1:22" ht="9.75" customHeight="1" x14ac:dyDescent="0.2">
      <c r="A22" s="413"/>
      <c r="B22" s="482"/>
      <c r="C22" s="1559" t="s">
        <v>126</v>
      </c>
      <c r="D22" s="1559"/>
      <c r="E22" s="796" t="s">
        <v>9</v>
      </c>
      <c r="F22" s="796">
        <v>25584</v>
      </c>
      <c r="G22" s="796">
        <v>11598</v>
      </c>
      <c r="H22" s="796">
        <v>41160</v>
      </c>
      <c r="I22" s="796">
        <v>2914</v>
      </c>
      <c r="J22" s="796">
        <v>1756</v>
      </c>
      <c r="K22" s="796">
        <v>5427</v>
      </c>
      <c r="L22" s="796">
        <v>23273</v>
      </c>
      <c r="M22" s="796">
        <v>31263</v>
      </c>
      <c r="N22" s="796" t="s">
        <v>9</v>
      </c>
      <c r="O22" s="796" t="s">
        <v>9</v>
      </c>
      <c r="P22" s="796">
        <v>32357</v>
      </c>
      <c r="Q22" s="796">
        <v>307</v>
      </c>
      <c r="R22" s="539"/>
      <c r="S22" s="423"/>
      <c r="T22" s="476"/>
      <c r="U22" s="1090"/>
    </row>
    <row r="23" spans="1:22" ht="9.75" customHeight="1" x14ac:dyDescent="0.2">
      <c r="A23" s="413"/>
      <c r="B23" s="482"/>
      <c r="C23" s="1559" t="s">
        <v>125</v>
      </c>
      <c r="D23" s="1559"/>
      <c r="E23" s="796" t="s">
        <v>9</v>
      </c>
      <c r="F23" s="796" t="s">
        <v>9</v>
      </c>
      <c r="G23" s="796" t="s">
        <v>9</v>
      </c>
      <c r="H23" s="796" t="s">
        <v>9</v>
      </c>
      <c r="I23" s="796" t="s">
        <v>9</v>
      </c>
      <c r="J23" s="796">
        <v>11</v>
      </c>
      <c r="K23" s="796" t="s">
        <v>9</v>
      </c>
      <c r="L23" s="796" t="s">
        <v>9</v>
      </c>
      <c r="M23" s="796" t="s">
        <v>9</v>
      </c>
      <c r="N23" s="796" t="s">
        <v>9</v>
      </c>
      <c r="O23" s="796" t="s">
        <v>9</v>
      </c>
      <c r="P23" s="796" t="s">
        <v>9</v>
      </c>
      <c r="Q23" s="796" t="s">
        <v>9</v>
      </c>
      <c r="R23" s="539"/>
      <c r="S23" s="423"/>
      <c r="V23" s="476"/>
    </row>
    <row r="24" spans="1:22" ht="9.75" customHeight="1" x14ac:dyDescent="0.2">
      <c r="A24" s="413"/>
      <c r="B24" s="482"/>
      <c r="C24" s="1559" t="s">
        <v>124</v>
      </c>
      <c r="D24" s="1559"/>
      <c r="E24" s="796" t="s">
        <v>9</v>
      </c>
      <c r="F24" s="796" t="s">
        <v>9</v>
      </c>
      <c r="G24" s="796" t="s">
        <v>9</v>
      </c>
      <c r="H24" s="796" t="s">
        <v>9</v>
      </c>
      <c r="I24" s="796" t="s">
        <v>9</v>
      </c>
      <c r="J24" s="796" t="s">
        <v>9</v>
      </c>
      <c r="K24" s="796" t="s">
        <v>9</v>
      </c>
      <c r="L24" s="796" t="s">
        <v>9</v>
      </c>
      <c r="M24" s="796" t="s">
        <v>9</v>
      </c>
      <c r="N24" s="796" t="s">
        <v>9</v>
      </c>
      <c r="O24" s="796" t="s">
        <v>9</v>
      </c>
      <c r="P24" s="796">
        <v>114</v>
      </c>
      <c r="Q24" s="796" t="s">
        <v>9</v>
      </c>
      <c r="R24" s="539"/>
      <c r="S24" s="423"/>
      <c r="U24" s="1090"/>
    </row>
    <row r="25" spans="1:22" ht="9.75" customHeight="1" x14ac:dyDescent="0.2">
      <c r="A25" s="413"/>
      <c r="B25" s="482"/>
      <c r="C25" s="1559" t="s">
        <v>123</v>
      </c>
      <c r="D25" s="1559"/>
      <c r="E25" s="796" t="s">
        <v>9</v>
      </c>
      <c r="F25" s="796" t="s">
        <v>9</v>
      </c>
      <c r="G25" s="796" t="s">
        <v>9</v>
      </c>
      <c r="H25" s="796" t="s">
        <v>9</v>
      </c>
      <c r="I25" s="796" t="s">
        <v>9</v>
      </c>
      <c r="J25" s="796" t="s">
        <v>9</v>
      </c>
      <c r="K25" s="796" t="s">
        <v>9</v>
      </c>
      <c r="L25" s="796" t="s">
        <v>9</v>
      </c>
      <c r="M25" s="796">
        <v>104048</v>
      </c>
      <c r="N25" s="796" t="s">
        <v>9</v>
      </c>
      <c r="O25" s="796" t="s">
        <v>9</v>
      </c>
      <c r="P25" s="796" t="s">
        <v>9</v>
      </c>
      <c r="Q25" s="796" t="s">
        <v>9</v>
      </c>
      <c r="R25" s="539"/>
      <c r="S25" s="423"/>
      <c r="T25" s="476"/>
    </row>
    <row r="26" spans="1:22" ht="9.75" customHeight="1" x14ac:dyDescent="0.2">
      <c r="A26" s="413"/>
      <c r="B26" s="482"/>
      <c r="C26" s="1559" t="s">
        <v>122</v>
      </c>
      <c r="D26" s="1559"/>
      <c r="E26" s="796" t="s">
        <v>9</v>
      </c>
      <c r="F26" s="796">
        <v>6256</v>
      </c>
      <c r="G26" s="796">
        <v>3174</v>
      </c>
      <c r="H26" s="796" t="s">
        <v>9</v>
      </c>
      <c r="I26" s="796">
        <v>6622</v>
      </c>
      <c r="J26" s="796">
        <v>4378</v>
      </c>
      <c r="K26" s="796">
        <v>9664</v>
      </c>
      <c r="L26" s="796">
        <v>109</v>
      </c>
      <c r="M26" s="796" t="s">
        <v>9</v>
      </c>
      <c r="N26" s="796">
        <v>8918</v>
      </c>
      <c r="O26" s="796">
        <v>14369</v>
      </c>
      <c r="P26" s="796" t="s">
        <v>9</v>
      </c>
      <c r="Q26" s="796" t="s">
        <v>9</v>
      </c>
      <c r="R26" s="539"/>
      <c r="S26" s="423"/>
      <c r="T26" s="476"/>
      <c r="U26" s="1090"/>
      <c r="V26" s="476"/>
    </row>
    <row r="27" spans="1:22" ht="9.75" customHeight="1" x14ac:dyDescent="0.2">
      <c r="A27" s="413"/>
      <c r="B27" s="482"/>
      <c r="C27" s="1559" t="s">
        <v>121</v>
      </c>
      <c r="D27" s="1559"/>
      <c r="E27" s="796">
        <v>42</v>
      </c>
      <c r="F27" s="796">
        <v>160</v>
      </c>
      <c r="G27" s="796">
        <v>10642</v>
      </c>
      <c r="H27" s="796">
        <v>364</v>
      </c>
      <c r="I27" s="796">
        <v>364</v>
      </c>
      <c r="J27" s="796">
        <v>1314</v>
      </c>
      <c r="K27" s="796">
        <v>174</v>
      </c>
      <c r="L27" s="796">
        <v>40</v>
      </c>
      <c r="M27" s="796">
        <v>3416</v>
      </c>
      <c r="N27" s="796" t="s">
        <v>9</v>
      </c>
      <c r="O27" s="796" t="s">
        <v>9</v>
      </c>
      <c r="P27" s="796" t="s">
        <v>9</v>
      </c>
      <c r="Q27" s="796" t="s">
        <v>9</v>
      </c>
      <c r="R27" s="539"/>
      <c r="S27" s="423"/>
    </row>
    <row r="28" spans="1:22" ht="9.75" customHeight="1" x14ac:dyDescent="0.2">
      <c r="A28" s="413"/>
      <c r="B28" s="482"/>
      <c r="C28" s="1559" t="s">
        <v>120</v>
      </c>
      <c r="D28" s="1559"/>
      <c r="E28" s="796" t="s">
        <v>9</v>
      </c>
      <c r="F28" s="796" t="s">
        <v>9</v>
      </c>
      <c r="G28" s="796" t="s">
        <v>9</v>
      </c>
      <c r="H28" s="796" t="s">
        <v>9</v>
      </c>
      <c r="I28" s="796" t="s">
        <v>9</v>
      </c>
      <c r="J28" s="796" t="s">
        <v>9</v>
      </c>
      <c r="K28" s="796" t="s">
        <v>9</v>
      </c>
      <c r="L28" s="796" t="s">
        <v>9</v>
      </c>
      <c r="M28" s="796" t="s">
        <v>9</v>
      </c>
      <c r="N28" s="796" t="s">
        <v>9</v>
      </c>
      <c r="O28" s="796" t="s">
        <v>9</v>
      </c>
      <c r="P28" s="796" t="s">
        <v>9</v>
      </c>
      <c r="Q28" s="796" t="s">
        <v>9</v>
      </c>
      <c r="R28" s="539"/>
      <c r="S28" s="423"/>
      <c r="U28" s="1090"/>
    </row>
    <row r="29" spans="1:22" ht="9.75" customHeight="1" x14ac:dyDescent="0.2">
      <c r="A29" s="413"/>
      <c r="B29" s="482"/>
      <c r="C29" s="1559" t="s">
        <v>119</v>
      </c>
      <c r="D29" s="1559"/>
      <c r="E29" s="796" t="s">
        <v>9</v>
      </c>
      <c r="F29" s="796" t="s">
        <v>9</v>
      </c>
      <c r="G29" s="796" t="s">
        <v>9</v>
      </c>
      <c r="H29" s="796" t="s">
        <v>9</v>
      </c>
      <c r="I29" s="796" t="s">
        <v>9</v>
      </c>
      <c r="J29" s="796" t="s">
        <v>9</v>
      </c>
      <c r="K29" s="796" t="s">
        <v>9</v>
      </c>
      <c r="L29" s="796" t="s">
        <v>9</v>
      </c>
      <c r="M29" s="796" t="s">
        <v>9</v>
      </c>
      <c r="N29" s="796" t="s">
        <v>9</v>
      </c>
      <c r="O29" s="796" t="s">
        <v>9</v>
      </c>
      <c r="P29" s="796" t="s">
        <v>9</v>
      </c>
      <c r="Q29" s="796" t="s">
        <v>9</v>
      </c>
      <c r="R29" s="539"/>
      <c r="S29" s="423"/>
    </row>
    <row r="30" spans="1:22" ht="9.75" customHeight="1" x14ac:dyDescent="0.2">
      <c r="A30" s="413"/>
      <c r="B30" s="482"/>
      <c r="C30" s="1559" t="s">
        <v>118</v>
      </c>
      <c r="D30" s="1559"/>
      <c r="E30" s="796" t="s">
        <v>9</v>
      </c>
      <c r="F30" s="796" t="s">
        <v>9</v>
      </c>
      <c r="G30" s="796" t="s">
        <v>9</v>
      </c>
      <c r="H30" s="796" t="s">
        <v>9</v>
      </c>
      <c r="I30" s="796" t="s">
        <v>9</v>
      </c>
      <c r="J30" s="796" t="s">
        <v>9</v>
      </c>
      <c r="K30" s="796" t="s">
        <v>9</v>
      </c>
      <c r="L30" s="796" t="s">
        <v>9</v>
      </c>
      <c r="M30" s="796" t="s">
        <v>9</v>
      </c>
      <c r="N30" s="796" t="s">
        <v>9</v>
      </c>
      <c r="O30" s="796" t="s">
        <v>9</v>
      </c>
      <c r="P30" s="796" t="s">
        <v>9</v>
      </c>
      <c r="Q30" s="796" t="s">
        <v>9</v>
      </c>
      <c r="R30" s="539"/>
      <c r="S30" s="423"/>
    </row>
    <row r="31" spans="1:22" ht="9.75" customHeight="1" x14ac:dyDescent="0.2">
      <c r="A31" s="413"/>
      <c r="B31" s="482"/>
      <c r="C31" s="1559" t="s">
        <v>117</v>
      </c>
      <c r="D31" s="1559"/>
      <c r="E31" s="796" t="s">
        <v>9</v>
      </c>
      <c r="F31" s="796" t="s">
        <v>9</v>
      </c>
      <c r="G31" s="796" t="s">
        <v>9</v>
      </c>
      <c r="H31" s="796" t="s">
        <v>9</v>
      </c>
      <c r="I31" s="796" t="s">
        <v>9</v>
      </c>
      <c r="J31" s="796" t="s">
        <v>9</v>
      </c>
      <c r="K31" s="796" t="s">
        <v>9</v>
      </c>
      <c r="L31" s="796" t="s">
        <v>9</v>
      </c>
      <c r="M31" s="796" t="s">
        <v>9</v>
      </c>
      <c r="N31" s="796" t="s">
        <v>9</v>
      </c>
      <c r="O31" s="796" t="s">
        <v>9</v>
      </c>
      <c r="P31" s="796" t="s">
        <v>9</v>
      </c>
      <c r="Q31" s="796" t="s">
        <v>9</v>
      </c>
      <c r="R31" s="511"/>
      <c r="S31" s="423"/>
    </row>
    <row r="32" spans="1:22" ht="9.75" customHeight="1" x14ac:dyDescent="0.2">
      <c r="A32" s="413"/>
      <c r="B32" s="482"/>
      <c r="C32" s="1559" t="s">
        <v>116</v>
      </c>
      <c r="D32" s="1559"/>
      <c r="E32" s="796" t="s">
        <v>9</v>
      </c>
      <c r="F32" s="796" t="s">
        <v>9</v>
      </c>
      <c r="G32" s="796" t="s">
        <v>9</v>
      </c>
      <c r="H32" s="796" t="s">
        <v>9</v>
      </c>
      <c r="I32" s="796" t="s">
        <v>9</v>
      </c>
      <c r="J32" s="796" t="s">
        <v>9</v>
      </c>
      <c r="K32" s="796" t="s">
        <v>9</v>
      </c>
      <c r="L32" s="796" t="s">
        <v>9</v>
      </c>
      <c r="M32" s="796" t="s">
        <v>9</v>
      </c>
      <c r="N32" s="796" t="s">
        <v>9</v>
      </c>
      <c r="O32" s="796" t="s">
        <v>9</v>
      </c>
      <c r="P32" s="796" t="s">
        <v>9</v>
      </c>
      <c r="Q32" s="796">
        <v>19955</v>
      </c>
      <c r="R32" s="511"/>
      <c r="S32" s="423"/>
    </row>
    <row r="33" spans="1:23" ht="9.75" customHeight="1" x14ac:dyDescent="0.2">
      <c r="A33" s="413"/>
      <c r="B33" s="482"/>
      <c r="C33" s="1559" t="s">
        <v>115</v>
      </c>
      <c r="D33" s="1559"/>
      <c r="E33" s="796" t="s">
        <v>9</v>
      </c>
      <c r="F33" s="796" t="s">
        <v>9</v>
      </c>
      <c r="G33" s="796" t="s">
        <v>9</v>
      </c>
      <c r="H33" s="796" t="s">
        <v>9</v>
      </c>
      <c r="I33" s="796" t="s">
        <v>9</v>
      </c>
      <c r="J33" s="796" t="s">
        <v>9</v>
      </c>
      <c r="K33" s="796">
        <v>3005</v>
      </c>
      <c r="L33" s="796" t="s">
        <v>9</v>
      </c>
      <c r="M33" s="796" t="s">
        <v>9</v>
      </c>
      <c r="N33" s="796">
        <v>256</v>
      </c>
      <c r="O33" s="796" t="s">
        <v>9</v>
      </c>
      <c r="P33" s="796" t="s">
        <v>9</v>
      </c>
      <c r="Q33" s="796" t="s">
        <v>9</v>
      </c>
      <c r="R33" s="511"/>
      <c r="S33" s="423"/>
    </row>
    <row r="34" spans="1:23" ht="9.75" customHeight="1" x14ac:dyDescent="0.2">
      <c r="A34" s="413">
        <v>4661</v>
      </c>
      <c r="B34" s="482"/>
      <c r="C34" s="1560" t="s">
        <v>114</v>
      </c>
      <c r="D34" s="1560"/>
      <c r="E34" s="796" t="s">
        <v>9</v>
      </c>
      <c r="F34" s="796" t="s">
        <v>9</v>
      </c>
      <c r="G34" s="796" t="s">
        <v>9</v>
      </c>
      <c r="H34" s="796" t="s">
        <v>9</v>
      </c>
      <c r="I34" s="796" t="s">
        <v>9</v>
      </c>
      <c r="J34" s="796" t="s">
        <v>9</v>
      </c>
      <c r="K34" s="796" t="s">
        <v>9</v>
      </c>
      <c r="L34" s="796" t="s">
        <v>9</v>
      </c>
      <c r="M34" s="796" t="s">
        <v>9</v>
      </c>
      <c r="N34" s="796" t="s">
        <v>9</v>
      </c>
      <c r="O34" s="796" t="s">
        <v>9</v>
      </c>
      <c r="P34" s="796" t="s">
        <v>9</v>
      </c>
      <c r="Q34" s="796" t="s">
        <v>9</v>
      </c>
      <c r="R34" s="511"/>
      <c r="S34" s="423"/>
    </row>
    <row r="35" spans="1:23" ht="9.75" customHeight="1" x14ac:dyDescent="0.2">
      <c r="A35" s="413"/>
      <c r="B35" s="482"/>
      <c r="C35" s="1559" t="s">
        <v>113</v>
      </c>
      <c r="D35" s="1559"/>
      <c r="E35" s="796" t="s">
        <v>9</v>
      </c>
      <c r="F35" s="796" t="s">
        <v>9</v>
      </c>
      <c r="G35" s="796" t="s">
        <v>9</v>
      </c>
      <c r="H35" s="796">
        <v>21466</v>
      </c>
      <c r="I35" s="796">
        <v>49</v>
      </c>
      <c r="J35" s="796" t="s">
        <v>9</v>
      </c>
      <c r="K35" s="796" t="s">
        <v>9</v>
      </c>
      <c r="L35" s="796" t="s">
        <v>9</v>
      </c>
      <c r="M35" s="796" t="s">
        <v>9</v>
      </c>
      <c r="N35" s="796" t="s">
        <v>9</v>
      </c>
      <c r="O35" s="796" t="s">
        <v>9</v>
      </c>
      <c r="P35" s="796" t="s">
        <v>9</v>
      </c>
      <c r="Q35" s="796" t="s">
        <v>9</v>
      </c>
      <c r="R35" s="511"/>
      <c r="S35" s="423"/>
    </row>
    <row r="36" spans="1:23" ht="9.75" customHeight="1" x14ac:dyDescent="0.2">
      <c r="A36" s="413"/>
      <c r="B36" s="482"/>
      <c r="C36" s="1559" t="s">
        <v>112</v>
      </c>
      <c r="D36" s="1559"/>
      <c r="E36" s="796" t="s">
        <v>9</v>
      </c>
      <c r="F36" s="796" t="s">
        <v>9</v>
      </c>
      <c r="G36" s="796" t="s">
        <v>9</v>
      </c>
      <c r="H36" s="796" t="s">
        <v>9</v>
      </c>
      <c r="I36" s="796" t="s">
        <v>9</v>
      </c>
      <c r="J36" s="796" t="s">
        <v>9</v>
      </c>
      <c r="K36" s="796" t="s">
        <v>9</v>
      </c>
      <c r="L36" s="796" t="s">
        <v>9</v>
      </c>
      <c r="M36" s="796">
        <v>18589</v>
      </c>
      <c r="N36" s="796">
        <v>520</v>
      </c>
      <c r="O36" s="796" t="s">
        <v>9</v>
      </c>
      <c r="P36" s="796" t="s">
        <v>9</v>
      </c>
      <c r="Q36" s="796" t="s">
        <v>9</v>
      </c>
      <c r="R36" s="511"/>
      <c r="S36" s="423"/>
    </row>
    <row r="37" spans="1:23" ht="9.75" customHeight="1" x14ac:dyDescent="0.2">
      <c r="A37" s="413"/>
      <c r="B37" s="482"/>
      <c r="C37" s="1559" t="s">
        <v>294</v>
      </c>
      <c r="D37" s="1559"/>
      <c r="E37" s="796" t="s">
        <v>9</v>
      </c>
      <c r="F37" s="796">
        <v>8</v>
      </c>
      <c r="G37" s="796" t="s">
        <v>9</v>
      </c>
      <c r="H37" s="796" t="s">
        <v>9</v>
      </c>
      <c r="I37" s="796" t="s">
        <v>9</v>
      </c>
      <c r="J37" s="796" t="s">
        <v>9</v>
      </c>
      <c r="K37" s="796" t="s">
        <v>9</v>
      </c>
      <c r="L37" s="796" t="s">
        <v>9</v>
      </c>
      <c r="M37" s="796" t="s">
        <v>9</v>
      </c>
      <c r="N37" s="796" t="s">
        <v>9</v>
      </c>
      <c r="O37" s="796" t="s">
        <v>9</v>
      </c>
      <c r="P37" s="796" t="s">
        <v>9</v>
      </c>
      <c r="Q37" s="796" t="s">
        <v>9</v>
      </c>
      <c r="R37" s="539"/>
      <c r="S37" s="423"/>
    </row>
    <row r="38" spans="1:23" ht="9.75" customHeight="1" x14ac:dyDescent="0.2">
      <c r="A38" s="413"/>
      <c r="B38" s="482"/>
      <c r="C38" s="1559" t="s">
        <v>111</v>
      </c>
      <c r="D38" s="1559"/>
      <c r="E38" s="796" t="s">
        <v>9</v>
      </c>
      <c r="F38" s="796" t="s">
        <v>9</v>
      </c>
      <c r="G38" s="796" t="s">
        <v>9</v>
      </c>
      <c r="H38" s="796" t="s">
        <v>9</v>
      </c>
      <c r="I38" s="796" t="s">
        <v>9</v>
      </c>
      <c r="J38" s="796" t="s">
        <v>9</v>
      </c>
      <c r="K38" s="796" t="s">
        <v>9</v>
      </c>
      <c r="L38" s="796" t="s">
        <v>9</v>
      </c>
      <c r="M38" s="796" t="s">
        <v>9</v>
      </c>
      <c r="N38" s="796" t="s">
        <v>9</v>
      </c>
      <c r="O38" s="796" t="s">
        <v>9</v>
      </c>
      <c r="P38" s="796" t="s">
        <v>9</v>
      </c>
      <c r="Q38" s="796" t="s">
        <v>9</v>
      </c>
      <c r="R38" s="539"/>
      <c r="S38" s="423"/>
    </row>
    <row r="39" spans="1:23" ht="9.75" customHeight="1" x14ac:dyDescent="0.2">
      <c r="A39" s="413"/>
      <c r="B39" s="482"/>
      <c r="C39" s="1559" t="s">
        <v>110</v>
      </c>
      <c r="D39" s="1559"/>
      <c r="E39" s="796" t="s">
        <v>9</v>
      </c>
      <c r="F39" s="796" t="s">
        <v>9</v>
      </c>
      <c r="G39" s="796" t="s">
        <v>9</v>
      </c>
      <c r="H39" s="796" t="s">
        <v>9</v>
      </c>
      <c r="I39" s="796" t="s">
        <v>9</v>
      </c>
      <c r="J39" s="796" t="s">
        <v>9</v>
      </c>
      <c r="K39" s="796" t="s">
        <v>9</v>
      </c>
      <c r="L39" s="796" t="s">
        <v>9</v>
      </c>
      <c r="M39" s="796" t="s">
        <v>9</v>
      </c>
      <c r="N39" s="796" t="s">
        <v>9</v>
      </c>
      <c r="O39" s="796" t="s">
        <v>9</v>
      </c>
      <c r="P39" s="796" t="s">
        <v>9</v>
      </c>
      <c r="Q39" s="796" t="s">
        <v>9</v>
      </c>
      <c r="R39" s="539"/>
      <c r="S39" s="423"/>
    </row>
    <row r="40" spans="1:23" s="502" customFormat="1" ht="9.75" customHeight="1" x14ac:dyDescent="0.2">
      <c r="A40" s="499"/>
      <c r="B40" s="500"/>
      <c r="C40" s="1559" t="s">
        <v>109</v>
      </c>
      <c r="D40" s="1559"/>
      <c r="E40" s="796" t="s">
        <v>9</v>
      </c>
      <c r="F40" s="796" t="s">
        <v>9</v>
      </c>
      <c r="G40" s="796" t="s">
        <v>9</v>
      </c>
      <c r="H40" s="796" t="s">
        <v>9</v>
      </c>
      <c r="I40" s="796" t="s">
        <v>9</v>
      </c>
      <c r="J40" s="796" t="s">
        <v>9</v>
      </c>
      <c r="K40" s="796" t="s">
        <v>9</v>
      </c>
      <c r="L40" s="796" t="s">
        <v>9</v>
      </c>
      <c r="M40" s="796" t="s">
        <v>9</v>
      </c>
      <c r="N40" s="796" t="s">
        <v>9</v>
      </c>
      <c r="O40" s="796" t="s">
        <v>9</v>
      </c>
      <c r="P40" s="796" t="s">
        <v>9</v>
      </c>
      <c r="Q40" s="796" t="s">
        <v>9</v>
      </c>
      <c r="R40" s="539"/>
      <c r="S40" s="478"/>
      <c r="U40" s="1088"/>
    </row>
    <row r="41" spans="1:23" s="502" customFormat="1" ht="9.75" customHeight="1" x14ac:dyDescent="0.2">
      <c r="A41" s="499"/>
      <c r="B41" s="500"/>
      <c r="C41" s="1573" t="s">
        <v>108</v>
      </c>
      <c r="D41" s="1573"/>
      <c r="E41" s="796" t="s">
        <v>9</v>
      </c>
      <c r="F41" s="796" t="s">
        <v>9</v>
      </c>
      <c r="G41" s="796" t="s">
        <v>9</v>
      </c>
      <c r="H41" s="796" t="s">
        <v>9</v>
      </c>
      <c r="I41" s="796" t="s">
        <v>9</v>
      </c>
      <c r="J41" s="796" t="s">
        <v>9</v>
      </c>
      <c r="K41" s="796" t="s">
        <v>9</v>
      </c>
      <c r="L41" s="796" t="s">
        <v>9</v>
      </c>
      <c r="M41" s="796" t="s">
        <v>9</v>
      </c>
      <c r="N41" s="796" t="s">
        <v>9</v>
      </c>
      <c r="O41" s="796" t="s">
        <v>9</v>
      </c>
      <c r="P41" s="796">
        <v>78498</v>
      </c>
      <c r="Q41" s="796" t="s">
        <v>9</v>
      </c>
      <c r="R41" s="539"/>
      <c r="S41" s="478"/>
      <c r="U41" s="1088"/>
    </row>
    <row r="42" spans="1:23" s="427" customFormat="1" ht="29.25" customHeight="1" x14ac:dyDescent="0.2">
      <c r="A42" s="425"/>
      <c r="B42" s="586"/>
      <c r="C42" s="1574" t="s">
        <v>257</v>
      </c>
      <c r="D42" s="1574"/>
      <c r="E42" s="1574"/>
      <c r="F42" s="1574"/>
      <c r="G42" s="1574"/>
      <c r="H42" s="1574"/>
      <c r="I42" s="1574"/>
      <c r="J42" s="1574"/>
      <c r="K42" s="1574"/>
      <c r="L42" s="1574"/>
      <c r="M42" s="1574"/>
      <c r="N42" s="1574"/>
      <c r="O42" s="1574"/>
      <c r="P42" s="1574"/>
      <c r="Q42" s="1574"/>
      <c r="R42" s="649"/>
      <c r="S42" s="426"/>
      <c r="U42" s="1091"/>
    </row>
    <row r="43" spans="1:23" ht="13.5" customHeight="1" x14ac:dyDescent="0.2">
      <c r="A43" s="413"/>
      <c r="B43" s="482"/>
      <c r="C43" s="1565" t="s">
        <v>183</v>
      </c>
      <c r="D43" s="1566"/>
      <c r="E43" s="1566"/>
      <c r="F43" s="1566"/>
      <c r="G43" s="1566"/>
      <c r="H43" s="1566"/>
      <c r="I43" s="1566"/>
      <c r="J43" s="1566"/>
      <c r="K43" s="1566"/>
      <c r="L43" s="1566"/>
      <c r="M43" s="1566"/>
      <c r="N43" s="1566"/>
      <c r="O43" s="1566"/>
      <c r="P43" s="1566"/>
      <c r="Q43" s="1567"/>
      <c r="R43" s="423"/>
      <c r="S43" s="423"/>
    </row>
    <row r="44" spans="1:23" s="527" customFormat="1" ht="2.25" customHeight="1" x14ac:dyDescent="0.2">
      <c r="A44" s="524"/>
      <c r="B44" s="525"/>
      <c r="C44" s="526"/>
      <c r="D44" s="442"/>
      <c r="E44" s="914"/>
      <c r="F44" s="914"/>
      <c r="G44" s="914"/>
      <c r="H44" s="914"/>
      <c r="I44" s="914"/>
      <c r="J44" s="914"/>
      <c r="K44" s="914"/>
      <c r="L44" s="914"/>
      <c r="M44" s="914"/>
      <c r="N44" s="914"/>
      <c r="O44" s="914"/>
      <c r="P44" s="914"/>
      <c r="Q44" s="914"/>
      <c r="R44" s="459"/>
      <c r="S44" s="459"/>
      <c r="U44" s="1088"/>
    </row>
    <row r="45" spans="1:23" ht="12.75" customHeight="1" x14ac:dyDescent="0.2">
      <c r="A45" s="413"/>
      <c r="B45" s="482"/>
      <c r="C45" s="428"/>
      <c r="D45" s="428"/>
      <c r="E45" s="842">
        <v>2003</v>
      </c>
      <c r="F45" s="1029">
        <v>2004</v>
      </c>
      <c r="G45" s="1029">
        <v>2005</v>
      </c>
      <c r="H45" s="842">
        <v>2006</v>
      </c>
      <c r="I45" s="1029">
        <v>2007</v>
      </c>
      <c r="J45" s="1029">
        <v>2008</v>
      </c>
      <c r="K45" s="842">
        <v>2009</v>
      </c>
      <c r="L45" s="1029">
        <v>2010</v>
      </c>
      <c r="M45" s="1029">
        <v>2011</v>
      </c>
      <c r="N45" s="842">
        <v>2012</v>
      </c>
      <c r="O45" s="1029">
        <v>2013</v>
      </c>
      <c r="P45" s="1029">
        <v>2014</v>
      </c>
      <c r="Q45" s="842">
        <v>2015</v>
      </c>
      <c r="R45" s="539"/>
      <c r="S45" s="423"/>
      <c r="T45" s="1037"/>
      <c r="U45" s="1092"/>
      <c r="V45" s="1037"/>
      <c r="W45" s="1037"/>
    </row>
    <row r="46" spans="1:23" s="1034" customFormat="1" ht="11.25" customHeight="1" x14ac:dyDescent="0.2">
      <c r="A46" s="1030"/>
      <c r="B46" s="1031"/>
      <c r="C46" s="1581" t="s">
        <v>68</v>
      </c>
      <c r="D46" s="1581"/>
      <c r="E46" s="1035">
        <v>521</v>
      </c>
      <c r="F46" s="1035">
        <v>208</v>
      </c>
      <c r="G46" s="1035">
        <v>334</v>
      </c>
      <c r="H46" s="1035">
        <v>396</v>
      </c>
      <c r="I46" s="1035">
        <v>343</v>
      </c>
      <c r="J46" s="1035">
        <v>441</v>
      </c>
      <c r="K46" s="1035">
        <v>361</v>
      </c>
      <c r="L46" s="1035">
        <v>352</v>
      </c>
      <c r="M46" s="1035">
        <v>200</v>
      </c>
      <c r="N46" s="1035">
        <v>107</v>
      </c>
      <c r="O46" s="1035">
        <v>106</v>
      </c>
      <c r="P46" s="1035">
        <v>174</v>
      </c>
      <c r="Q46" s="1035">
        <v>182</v>
      </c>
      <c r="R46" s="1032"/>
      <c r="S46" s="1033"/>
      <c r="T46" s="1037"/>
      <c r="U46" s="1375"/>
      <c r="V46" s="1037"/>
      <c r="W46" s="1037"/>
    </row>
    <row r="47" spans="1:23" s="1034" customFormat="1" ht="11.25" customHeight="1" x14ac:dyDescent="0.2">
      <c r="A47" s="1030"/>
      <c r="B47" s="1031"/>
      <c r="C47" s="1582" t="s">
        <v>425</v>
      </c>
      <c r="D47" s="1581"/>
      <c r="E47" s="1035">
        <v>370</v>
      </c>
      <c r="F47" s="1035">
        <v>167</v>
      </c>
      <c r="G47" s="1035">
        <v>277</v>
      </c>
      <c r="H47" s="1035">
        <v>258</v>
      </c>
      <c r="I47" s="1035">
        <v>268</v>
      </c>
      <c r="J47" s="1035">
        <v>304</v>
      </c>
      <c r="K47" s="1035">
        <v>259</v>
      </c>
      <c r="L47" s="1035">
        <v>234</v>
      </c>
      <c r="M47" s="1035">
        <v>183</v>
      </c>
      <c r="N47" s="1035">
        <v>94</v>
      </c>
      <c r="O47" s="1035">
        <v>97</v>
      </c>
      <c r="P47" s="1035">
        <v>161</v>
      </c>
      <c r="Q47" s="1035">
        <v>145</v>
      </c>
      <c r="R47" s="1032"/>
      <c r="S47" s="1033"/>
      <c r="T47" s="1037"/>
      <c r="U47" s="1092"/>
      <c r="V47" s="1037"/>
      <c r="W47" s="1037"/>
    </row>
    <row r="48" spans="1:23" s="502" customFormat="1" ht="10.5" customHeight="1" x14ac:dyDescent="0.2">
      <c r="A48" s="499"/>
      <c r="B48" s="500"/>
      <c r="C48" s="1027"/>
      <c r="D48" s="590" t="s">
        <v>250</v>
      </c>
      <c r="E48" s="796">
        <v>232</v>
      </c>
      <c r="F48" s="796">
        <v>100</v>
      </c>
      <c r="G48" s="796">
        <v>151</v>
      </c>
      <c r="H48" s="796">
        <v>153</v>
      </c>
      <c r="I48" s="796">
        <v>160</v>
      </c>
      <c r="J48" s="796">
        <v>172</v>
      </c>
      <c r="K48" s="796">
        <v>142</v>
      </c>
      <c r="L48" s="796">
        <v>141</v>
      </c>
      <c r="M48" s="796">
        <v>93</v>
      </c>
      <c r="N48" s="796">
        <v>36</v>
      </c>
      <c r="O48" s="796">
        <v>27</v>
      </c>
      <c r="P48" s="796">
        <v>49</v>
      </c>
      <c r="Q48" s="796">
        <v>65</v>
      </c>
      <c r="R48" s="539"/>
      <c r="S48" s="478"/>
      <c r="T48" s="1037"/>
      <c r="U48" s="1092"/>
      <c r="V48" s="1037"/>
      <c r="W48" s="1037"/>
    </row>
    <row r="49" spans="1:23" s="502" customFormat="1" ht="10.5" customHeight="1" x14ac:dyDescent="0.2">
      <c r="A49" s="499"/>
      <c r="B49" s="500"/>
      <c r="C49" s="1027"/>
      <c r="D49" s="590" t="s">
        <v>251</v>
      </c>
      <c r="E49" s="796">
        <v>30</v>
      </c>
      <c r="F49" s="796">
        <v>15</v>
      </c>
      <c r="G49" s="796">
        <v>28</v>
      </c>
      <c r="H49" s="796">
        <v>26</v>
      </c>
      <c r="I49" s="796">
        <v>27</v>
      </c>
      <c r="J49" s="796">
        <v>27</v>
      </c>
      <c r="K49" s="796">
        <v>22</v>
      </c>
      <c r="L49" s="796">
        <v>25</v>
      </c>
      <c r="M49" s="796">
        <v>22</v>
      </c>
      <c r="N49" s="796">
        <v>9</v>
      </c>
      <c r="O49" s="796">
        <v>18</v>
      </c>
      <c r="P49" s="796">
        <v>23</v>
      </c>
      <c r="Q49" s="796">
        <v>20</v>
      </c>
      <c r="R49" s="539"/>
      <c r="S49" s="478"/>
      <c r="T49" s="1037"/>
      <c r="U49" s="1092"/>
      <c r="V49" s="1037"/>
      <c r="W49" s="1037"/>
    </row>
    <row r="50" spans="1:23" s="502" customFormat="1" ht="10.5" customHeight="1" x14ac:dyDescent="0.2">
      <c r="A50" s="499"/>
      <c r="B50" s="500"/>
      <c r="C50" s="1027"/>
      <c r="D50" s="590" t="s">
        <v>252</v>
      </c>
      <c r="E50" s="796">
        <v>80</v>
      </c>
      <c r="F50" s="796">
        <v>46</v>
      </c>
      <c r="G50" s="796">
        <v>73</v>
      </c>
      <c r="H50" s="796">
        <v>65</v>
      </c>
      <c r="I50" s="796">
        <v>64</v>
      </c>
      <c r="J50" s="796">
        <v>97</v>
      </c>
      <c r="K50" s="796">
        <v>87</v>
      </c>
      <c r="L50" s="796">
        <v>64</v>
      </c>
      <c r="M50" s="796">
        <v>55</v>
      </c>
      <c r="N50" s="796">
        <v>40</v>
      </c>
      <c r="O50" s="796">
        <v>49</v>
      </c>
      <c r="P50" s="796">
        <v>80</v>
      </c>
      <c r="Q50" s="796">
        <v>53</v>
      </c>
      <c r="R50" s="539"/>
      <c r="S50" s="478"/>
      <c r="T50" s="1037"/>
      <c r="U50" s="1092"/>
      <c r="V50" s="1037"/>
      <c r="W50" s="1037"/>
    </row>
    <row r="51" spans="1:23" s="502" customFormat="1" ht="10.5" customHeight="1" x14ac:dyDescent="0.2">
      <c r="A51" s="499"/>
      <c r="B51" s="500"/>
      <c r="C51" s="1027"/>
      <c r="D51" s="590" t="s">
        <v>254</v>
      </c>
      <c r="E51" s="796" t="s">
        <v>424</v>
      </c>
      <c r="F51" s="796" t="s">
        <v>424</v>
      </c>
      <c r="G51" s="796">
        <v>1</v>
      </c>
      <c r="H51" s="796" t="s">
        <v>9</v>
      </c>
      <c r="I51" s="796" t="s">
        <v>9</v>
      </c>
      <c r="J51" s="796" t="s">
        <v>9</v>
      </c>
      <c r="K51" s="796">
        <v>1</v>
      </c>
      <c r="L51" s="796" t="s">
        <v>9</v>
      </c>
      <c r="M51" s="796">
        <v>1</v>
      </c>
      <c r="N51" s="796">
        <v>1</v>
      </c>
      <c r="O51" s="796" t="s">
        <v>9</v>
      </c>
      <c r="P51" s="796" t="s">
        <v>9</v>
      </c>
      <c r="Q51" s="796" t="s">
        <v>9</v>
      </c>
      <c r="R51" s="539"/>
      <c r="S51" s="478"/>
      <c r="T51" s="1037"/>
      <c r="U51" s="1092"/>
      <c r="V51" s="1037"/>
      <c r="W51" s="1037"/>
    </row>
    <row r="52" spans="1:23" s="502" customFormat="1" ht="10.5" customHeight="1" x14ac:dyDescent="0.2">
      <c r="A52" s="499"/>
      <c r="B52" s="500"/>
      <c r="C52" s="1027"/>
      <c r="D52" s="590" t="s">
        <v>253</v>
      </c>
      <c r="E52" s="839">
        <v>28</v>
      </c>
      <c r="F52" s="839">
        <v>6</v>
      </c>
      <c r="G52" s="839">
        <v>24</v>
      </c>
      <c r="H52" s="839">
        <v>14</v>
      </c>
      <c r="I52" s="839">
        <v>17</v>
      </c>
      <c r="J52" s="839">
        <v>8</v>
      </c>
      <c r="K52" s="839">
        <v>7</v>
      </c>
      <c r="L52" s="839">
        <v>4</v>
      </c>
      <c r="M52" s="839">
        <v>12</v>
      </c>
      <c r="N52" s="839">
        <v>8</v>
      </c>
      <c r="O52" s="839">
        <v>3</v>
      </c>
      <c r="P52" s="839">
        <v>9</v>
      </c>
      <c r="Q52" s="839">
        <v>7</v>
      </c>
      <c r="R52" s="539"/>
      <c r="S52" s="478"/>
      <c r="T52" s="1037"/>
      <c r="U52" s="1092"/>
      <c r="V52" s="1037"/>
      <c r="W52" s="1037"/>
    </row>
    <row r="53" spans="1:23" s="1034" customFormat="1" ht="11.25" customHeight="1" x14ac:dyDescent="0.2">
      <c r="A53" s="1030"/>
      <c r="B53" s="1031"/>
      <c r="C53" s="1581" t="s">
        <v>426</v>
      </c>
      <c r="D53" s="1581"/>
      <c r="E53" s="1035">
        <v>151</v>
      </c>
      <c r="F53" s="1035">
        <v>41</v>
      </c>
      <c r="G53" s="1035">
        <v>57</v>
      </c>
      <c r="H53" s="1035">
        <v>138</v>
      </c>
      <c r="I53" s="1035">
        <v>75</v>
      </c>
      <c r="J53" s="1035">
        <v>137</v>
      </c>
      <c r="K53" s="1035">
        <v>102</v>
      </c>
      <c r="L53" s="1035">
        <v>118</v>
      </c>
      <c r="M53" s="1035">
        <v>17</v>
      </c>
      <c r="N53" s="1035">
        <v>13</v>
      </c>
      <c r="O53" s="1035">
        <v>9</v>
      </c>
      <c r="P53" s="1035">
        <v>13</v>
      </c>
      <c r="Q53" s="1035">
        <v>37</v>
      </c>
      <c r="R53" s="1032"/>
      <c r="S53" s="1033"/>
      <c r="T53" s="1037"/>
      <c r="U53" s="1092"/>
      <c r="V53" s="1037"/>
      <c r="W53" s="1037"/>
    </row>
    <row r="54" spans="1:23" s="502" customFormat="1" ht="10.5" customHeight="1" x14ac:dyDescent="0.2">
      <c r="A54" s="499"/>
      <c r="B54" s="500"/>
      <c r="C54" s="1027"/>
      <c r="D54" s="590" t="s">
        <v>255</v>
      </c>
      <c r="E54" s="839" t="s">
        <v>9</v>
      </c>
      <c r="F54" s="839">
        <v>1</v>
      </c>
      <c r="G54" s="839">
        <v>1</v>
      </c>
      <c r="H54" s="839">
        <v>1</v>
      </c>
      <c r="I54" s="839">
        <v>1</v>
      </c>
      <c r="J54" s="839" t="s">
        <v>9</v>
      </c>
      <c r="K54" s="839">
        <v>1</v>
      </c>
      <c r="L54" s="839">
        <v>2</v>
      </c>
      <c r="M54" s="839" t="s">
        <v>9</v>
      </c>
      <c r="N54" s="839">
        <v>1</v>
      </c>
      <c r="O54" s="839" t="s">
        <v>9</v>
      </c>
      <c r="P54" s="839" t="s">
        <v>9</v>
      </c>
      <c r="Q54" s="839">
        <v>1</v>
      </c>
      <c r="R54" s="539"/>
      <c r="S54" s="478"/>
      <c r="T54" s="1037"/>
      <c r="U54" s="1092"/>
      <c r="V54" s="1037"/>
      <c r="W54" s="1037"/>
    </row>
    <row r="55" spans="1:23" s="502" customFormat="1" ht="10.5" customHeight="1" x14ac:dyDescent="0.2">
      <c r="A55" s="499"/>
      <c r="B55" s="500"/>
      <c r="C55" s="1027"/>
      <c r="D55" s="590" t="s">
        <v>256</v>
      </c>
      <c r="E55" s="839">
        <v>151</v>
      </c>
      <c r="F55" s="839">
        <v>40</v>
      </c>
      <c r="G55" s="839">
        <v>56</v>
      </c>
      <c r="H55" s="839">
        <v>137</v>
      </c>
      <c r="I55" s="839">
        <v>74</v>
      </c>
      <c r="J55" s="839">
        <v>137</v>
      </c>
      <c r="K55" s="839">
        <v>101</v>
      </c>
      <c r="L55" s="839">
        <v>116</v>
      </c>
      <c r="M55" s="839">
        <v>17</v>
      </c>
      <c r="N55" s="839">
        <v>12</v>
      </c>
      <c r="O55" s="839">
        <v>9</v>
      </c>
      <c r="P55" s="839">
        <v>13</v>
      </c>
      <c r="Q55" s="839">
        <v>36</v>
      </c>
      <c r="R55" s="539"/>
      <c r="S55" s="478"/>
      <c r="T55" s="1037"/>
      <c r="U55" s="1092"/>
      <c r="V55" s="1037"/>
      <c r="W55" s="1037"/>
    </row>
    <row r="56" spans="1:23" s="809" customFormat="1" ht="13.5" customHeight="1" x14ac:dyDescent="0.2">
      <c r="A56" s="805"/>
      <c r="B56" s="785"/>
      <c r="C56" s="513" t="s">
        <v>499</v>
      </c>
      <c r="D56" s="806"/>
      <c r="E56" s="484"/>
      <c r="F56" s="484"/>
      <c r="G56" s="514"/>
      <c r="H56" s="514"/>
      <c r="I56" s="807"/>
      <c r="J56" s="484"/>
      <c r="K56" s="484"/>
      <c r="L56" s="484"/>
      <c r="M56" s="484"/>
      <c r="N56" s="484"/>
      <c r="O56" s="484"/>
      <c r="P56" s="484" t="s">
        <v>105</v>
      </c>
      <c r="Q56" s="484"/>
      <c r="R56" s="808"/>
      <c r="S56" s="514"/>
      <c r="T56" s="1037"/>
      <c r="U56" s="1092"/>
      <c r="V56" s="1037"/>
      <c r="W56" s="1037"/>
    </row>
    <row r="57" spans="1:23" s="469" customFormat="1" ht="16.5" customHeight="1" thickBot="1" x14ac:dyDescent="0.25">
      <c r="A57" s="504"/>
      <c r="B57" s="515"/>
      <c r="C57" s="1003"/>
      <c r="D57" s="516"/>
      <c r="E57" s="518"/>
      <c r="F57" s="518"/>
      <c r="G57" s="518"/>
      <c r="H57" s="518"/>
      <c r="I57" s="518"/>
      <c r="J57" s="518"/>
      <c r="K57" s="518"/>
      <c r="L57" s="518"/>
      <c r="M57" s="518"/>
      <c r="N57" s="518"/>
      <c r="O57" s="518"/>
      <c r="P57" s="518"/>
      <c r="Q57" s="485" t="s">
        <v>73</v>
      </c>
      <c r="R57" s="519"/>
      <c r="S57" s="520"/>
      <c r="T57" s="1037"/>
      <c r="U57" s="1092"/>
      <c r="V57" s="1037"/>
      <c r="W57" s="1037"/>
    </row>
    <row r="58" spans="1:23" ht="13.5" customHeight="1" thickBot="1" x14ac:dyDescent="0.25">
      <c r="A58" s="413"/>
      <c r="B58" s="515"/>
      <c r="C58" s="1578" t="s">
        <v>307</v>
      </c>
      <c r="D58" s="1579"/>
      <c r="E58" s="1579"/>
      <c r="F58" s="1579"/>
      <c r="G58" s="1579"/>
      <c r="H58" s="1579"/>
      <c r="I58" s="1579"/>
      <c r="J58" s="1579"/>
      <c r="K58" s="1579"/>
      <c r="L58" s="1579"/>
      <c r="M58" s="1579"/>
      <c r="N58" s="1579"/>
      <c r="O58" s="1579"/>
      <c r="P58" s="1579"/>
      <c r="Q58" s="1580"/>
      <c r="R58" s="485"/>
      <c r="S58" s="471"/>
      <c r="T58" s="1037"/>
      <c r="U58" s="1092"/>
      <c r="V58" s="1037"/>
      <c r="W58" s="1037"/>
    </row>
    <row r="59" spans="1:23" ht="3.75" customHeight="1" x14ac:dyDescent="0.2">
      <c r="A59" s="413"/>
      <c r="B59" s="515"/>
      <c r="C59" s="1575" t="s">
        <v>69</v>
      </c>
      <c r="D59" s="1575"/>
      <c r="F59" s="1049"/>
      <c r="G59" s="1049"/>
      <c r="H59" s="1049"/>
      <c r="I59" s="1049"/>
      <c r="J59" s="1049"/>
      <c r="K59" s="1049"/>
      <c r="L59" s="1049"/>
      <c r="M59" s="522"/>
      <c r="N59" s="522"/>
      <c r="O59" s="522"/>
      <c r="P59" s="522"/>
      <c r="Q59" s="522"/>
      <c r="R59" s="519"/>
      <c r="S59" s="471"/>
      <c r="T59" s="1037"/>
      <c r="U59" s="1092"/>
      <c r="V59" s="1037"/>
      <c r="W59" s="1037"/>
    </row>
    <row r="60" spans="1:23" ht="13.5" customHeight="1" x14ac:dyDescent="0.2">
      <c r="A60" s="413"/>
      <c r="B60" s="482"/>
      <c r="C60" s="1576"/>
      <c r="D60" s="1576"/>
      <c r="E60" s="1380">
        <v>2014</v>
      </c>
      <c r="F60" s="1583">
        <v>2015</v>
      </c>
      <c r="G60" s="1583"/>
      <c r="H60" s="1583"/>
      <c r="I60" s="1583"/>
      <c r="J60" s="1583"/>
      <c r="K60" s="1583"/>
      <c r="L60" s="1583"/>
      <c r="M60" s="1583"/>
      <c r="N60" s="1583"/>
      <c r="O60" s="1583"/>
      <c r="P60" s="1583"/>
      <c r="Q60" s="1583"/>
      <c r="R60" s="423"/>
      <c r="S60" s="423"/>
      <c r="T60" s="1037"/>
      <c r="U60" s="1092"/>
      <c r="V60" s="1037"/>
      <c r="W60" s="1037"/>
    </row>
    <row r="61" spans="1:23" ht="12.75" customHeight="1" x14ac:dyDescent="0.2">
      <c r="A61" s="413"/>
      <c r="B61" s="482"/>
      <c r="C61" s="428"/>
      <c r="D61" s="428"/>
      <c r="E61" s="1029" t="s">
        <v>428</v>
      </c>
      <c r="F61" s="842" t="s">
        <v>93</v>
      </c>
      <c r="G61" s="842" t="s">
        <v>104</v>
      </c>
      <c r="H61" s="842" t="s">
        <v>103</v>
      </c>
      <c r="I61" s="842" t="s">
        <v>102</v>
      </c>
      <c r="J61" s="842" t="s">
        <v>101</v>
      </c>
      <c r="K61" s="842" t="s">
        <v>100</v>
      </c>
      <c r="L61" s="842" t="s">
        <v>99</v>
      </c>
      <c r="M61" s="842" t="s">
        <v>98</v>
      </c>
      <c r="N61" s="842" t="s">
        <v>97</v>
      </c>
      <c r="O61" s="1046" t="s">
        <v>96</v>
      </c>
      <c r="P61" s="842" t="s">
        <v>95</v>
      </c>
      <c r="Q61" s="842" t="s">
        <v>94</v>
      </c>
      <c r="R61" s="539"/>
      <c r="S61" s="423"/>
      <c r="T61" s="1037"/>
      <c r="U61" s="1092"/>
      <c r="V61" s="1037"/>
      <c r="W61" s="1037"/>
    </row>
    <row r="62" spans="1:23" ht="11.25" customHeight="1" x14ac:dyDescent="0.2">
      <c r="A62" s="413"/>
      <c r="B62" s="515"/>
      <c r="C62" s="1577" t="s">
        <v>92</v>
      </c>
      <c r="D62" s="1577"/>
      <c r="E62" s="591"/>
      <c r="F62" s="591"/>
      <c r="G62" s="591"/>
      <c r="H62" s="591"/>
      <c r="I62" s="591"/>
      <c r="J62" s="591"/>
      <c r="K62" s="591"/>
      <c r="L62" s="591"/>
      <c r="M62" s="591"/>
      <c r="N62" s="591"/>
      <c r="O62" s="591"/>
      <c r="P62" s="591"/>
      <c r="Q62" s="591"/>
      <c r="R62" s="519"/>
      <c r="S62" s="471"/>
      <c r="T62" s="1037"/>
      <c r="U62" s="1092"/>
      <c r="V62" s="1037"/>
      <c r="W62" s="1037"/>
    </row>
    <row r="63" spans="1:23" s="527" customFormat="1" ht="9.75" customHeight="1" x14ac:dyDescent="0.2">
      <c r="A63" s="524"/>
      <c r="B63" s="525"/>
      <c r="C63" s="526" t="s">
        <v>91</v>
      </c>
      <c r="D63" s="442"/>
      <c r="E63" s="914">
        <v>-0.02</v>
      </c>
      <c r="F63" s="914">
        <v>-1.41</v>
      </c>
      <c r="G63" s="914">
        <v>-7.0000000000000007E-2</v>
      </c>
      <c r="H63" s="914">
        <v>1.89</v>
      </c>
      <c r="I63" s="914">
        <v>0.32</v>
      </c>
      <c r="J63" s="914">
        <v>0.43</v>
      </c>
      <c r="K63" s="914">
        <v>-0.08</v>
      </c>
      <c r="L63" s="914">
        <v>-0.72</v>
      </c>
      <c r="M63" s="914">
        <v>-0.34</v>
      </c>
      <c r="N63" s="914">
        <v>0.79</v>
      </c>
      <c r="O63" s="914">
        <v>0.09</v>
      </c>
      <c r="P63" s="914">
        <v>-0.2</v>
      </c>
      <c r="Q63" s="914">
        <v>-0.26</v>
      </c>
      <c r="R63" s="459"/>
      <c r="S63" s="459"/>
      <c r="T63" s="1037"/>
      <c r="U63" s="1092"/>
      <c r="V63" s="1037"/>
      <c r="W63" s="1037"/>
    </row>
    <row r="64" spans="1:23" s="527" customFormat="1" ht="9.75" customHeight="1" x14ac:dyDescent="0.2">
      <c r="A64" s="524"/>
      <c r="B64" s="525"/>
      <c r="C64" s="526" t="s">
        <v>90</v>
      </c>
      <c r="D64" s="442"/>
      <c r="E64" s="914">
        <v>-0.36</v>
      </c>
      <c r="F64" s="914">
        <v>-0.39</v>
      </c>
      <c r="G64" s="914">
        <v>-0.21</v>
      </c>
      <c r="H64" s="914">
        <v>0.31</v>
      </c>
      <c r="I64" s="914">
        <v>0.4</v>
      </c>
      <c r="J64" s="914">
        <v>0.95</v>
      </c>
      <c r="K64" s="914">
        <v>0.8</v>
      </c>
      <c r="L64" s="914">
        <v>0.77</v>
      </c>
      <c r="M64" s="914">
        <v>0.66</v>
      </c>
      <c r="N64" s="914">
        <v>0.88</v>
      </c>
      <c r="O64" s="914">
        <v>0.63</v>
      </c>
      <c r="P64" s="914">
        <v>0.64</v>
      </c>
      <c r="Q64" s="914">
        <v>0.4</v>
      </c>
      <c r="R64" s="459"/>
      <c r="S64" s="459"/>
      <c r="T64" s="1037"/>
      <c r="U64" s="1092"/>
      <c r="V64" s="1037"/>
      <c r="W64" s="1037"/>
    </row>
    <row r="65" spans="1:23" s="527" customFormat="1" ht="11.25" customHeight="1" x14ac:dyDescent="0.2">
      <c r="A65" s="524"/>
      <c r="B65" s="525"/>
      <c r="C65" s="526" t="s">
        <v>265</v>
      </c>
      <c r="D65" s="442"/>
      <c r="E65" s="914">
        <v>-0.28000000000000003</v>
      </c>
      <c r="F65" s="914">
        <v>-0.32</v>
      </c>
      <c r="G65" s="914">
        <v>-0.33</v>
      </c>
      <c r="H65" s="914">
        <v>-0.27</v>
      </c>
      <c r="I65" s="914">
        <v>-0.22</v>
      </c>
      <c r="J65" s="914">
        <v>-0.11</v>
      </c>
      <c r="K65" s="914">
        <v>-0.01</v>
      </c>
      <c r="L65" s="914">
        <v>0.13</v>
      </c>
      <c r="M65" s="914">
        <v>0.22</v>
      </c>
      <c r="N65" s="914">
        <v>0.32</v>
      </c>
      <c r="O65" s="914">
        <v>0.37</v>
      </c>
      <c r="P65" s="914">
        <v>0.42</v>
      </c>
      <c r="Q65" s="914">
        <v>0.49</v>
      </c>
      <c r="R65" s="459"/>
      <c r="S65" s="459"/>
      <c r="T65" s="1037"/>
      <c r="U65" s="1092"/>
      <c r="V65" s="1037"/>
      <c r="W65" s="1037"/>
    </row>
    <row r="66" spans="1:23" ht="11.25" customHeight="1" x14ac:dyDescent="0.2">
      <c r="A66" s="413"/>
      <c r="B66" s="515"/>
      <c r="C66" s="998" t="s">
        <v>89</v>
      </c>
      <c r="D66" s="523"/>
      <c r="E66" s="528"/>
      <c r="F66" s="185"/>
      <c r="G66" s="576"/>
      <c r="H66" s="576"/>
      <c r="I66" s="576"/>
      <c r="J66" s="85"/>
      <c r="K66" s="528"/>
      <c r="L66" s="576"/>
      <c r="M66" s="576"/>
      <c r="N66" s="576"/>
      <c r="O66" s="576"/>
      <c r="P66" s="576"/>
      <c r="Q66" s="529"/>
      <c r="R66" s="519"/>
      <c r="S66" s="471"/>
      <c r="T66" s="1037"/>
      <c r="U66" s="1092"/>
      <c r="V66" s="1037"/>
      <c r="W66" s="1037"/>
    </row>
    <row r="67" spans="1:23" ht="9.75" customHeight="1" x14ac:dyDescent="0.2">
      <c r="A67" s="413"/>
      <c r="B67" s="530"/>
      <c r="C67" s="480"/>
      <c r="D67" s="783" t="s">
        <v>563</v>
      </c>
      <c r="E67" s="618"/>
      <c r="F67" s="620"/>
      <c r="G67" s="80"/>
      <c r="H67" s="80"/>
      <c r="I67" s="80"/>
      <c r="J67" s="621">
        <v>29.221932931803195</v>
      </c>
      <c r="K67" s="528"/>
      <c r="L67" s="576"/>
      <c r="M67" s="576"/>
      <c r="N67" s="576"/>
      <c r="O67" s="576"/>
      <c r="P67" s="576"/>
      <c r="Q67" s="1028">
        <f>+J67</f>
        <v>29.221932931803195</v>
      </c>
      <c r="R67" s="519"/>
      <c r="S67" s="471"/>
      <c r="T67" s="1037"/>
      <c r="U67" s="1092"/>
      <c r="V67" s="1037"/>
      <c r="W67" s="1037"/>
    </row>
    <row r="68" spans="1:23" ht="9.75" customHeight="1" x14ac:dyDescent="0.2">
      <c r="A68" s="413"/>
      <c r="B68" s="531"/>
      <c r="C68" s="442"/>
      <c r="D68" s="622" t="s">
        <v>564</v>
      </c>
      <c r="E68" s="623"/>
      <c r="F68" s="623"/>
      <c r="G68" s="623"/>
      <c r="H68" s="623"/>
      <c r="I68" s="623"/>
      <c r="J68" s="621">
        <v>13.234516299650402</v>
      </c>
      <c r="K68" s="528"/>
      <c r="L68" s="205"/>
      <c r="M68" s="576"/>
      <c r="N68" s="576"/>
      <c r="O68" s="576"/>
      <c r="P68" s="576"/>
      <c r="Q68" s="1028">
        <f t="shared" ref="Q68:Q71" si="0">+J68</f>
        <v>13.234516299650402</v>
      </c>
      <c r="R68" s="532"/>
      <c r="S68" s="532"/>
    </row>
    <row r="69" spans="1:23" ht="9.75" customHeight="1" x14ac:dyDescent="0.2">
      <c r="A69" s="413"/>
      <c r="B69" s="531"/>
      <c r="C69" s="442"/>
      <c r="D69" s="622" t="s">
        <v>565</v>
      </c>
      <c r="E69" s="618"/>
      <c r="F69" s="186"/>
      <c r="G69" s="186"/>
      <c r="H69" s="80"/>
      <c r="I69" s="187"/>
      <c r="J69" s="621">
        <v>12.268986853684872</v>
      </c>
      <c r="K69" s="528"/>
      <c r="L69" s="205"/>
      <c r="M69" s="576"/>
      <c r="N69" s="576"/>
      <c r="O69" s="576"/>
      <c r="P69" s="576"/>
      <c r="Q69" s="1028">
        <f t="shared" si="0"/>
        <v>12.268986853684872</v>
      </c>
      <c r="R69" s="533"/>
      <c r="S69" s="471"/>
    </row>
    <row r="70" spans="1:23" ht="9.75" customHeight="1" x14ac:dyDescent="0.2">
      <c r="A70" s="413"/>
      <c r="B70" s="531"/>
      <c r="C70" s="442"/>
      <c r="D70" s="622" t="s">
        <v>566</v>
      </c>
      <c r="E70" s="624"/>
      <c r="F70" s="622"/>
      <c r="G70" s="622"/>
      <c r="H70" s="622"/>
      <c r="I70" s="622"/>
      <c r="J70" s="621">
        <v>2.023642769217715</v>
      </c>
      <c r="K70" s="528"/>
      <c r="L70" s="205"/>
      <c r="M70" s="576"/>
      <c r="N70" s="576"/>
      <c r="O70" s="576"/>
      <c r="P70" s="576"/>
      <c r="Q70" s="1028">
        <f t="shared" si="0"/>
        <v>2.023642769217715</v>
      </c>
      <c r="R70" s="533"/>
      <c r="S70" s="471"/>
    </row>
    <row r="71" spans="1:23" ht="9.75" customHeight="1" x14ac:dyDescent="0.2">
      <c r="A71" s="413"/>
      <c r="B71" s="531"/>
      <c r="C71" s="442"/>
      <c r="D71" s="625" t="s">
        <v>567</v>
      </c>
      <c r="E71" s="626"/>
      <c r="F71" s="626"/>
      <c r="G71" s="626"/>
      <c r="H71" s="626"/>
      <c r="I71" s="626"/>
      <c r="J71" s="621">
        <v>1.1268633272869311</v>
      </c>
      <c r="K71" s="528"/>
      <c r="L71" s="205"/>
      <c r="M71" s="576"/>
      <c r="N71" s="576"/>
      <c r="O71" s="576"/>
      <c r="P71" s="576"/>
      <c r="Q71" s="1028">
        <f t="shared" si="0"/>
        <v>1.1268633272869311</v>
      </c>
      <c r="R71" s="533"/>
      <c r="S71" s="471"/>
    </row>
    <row r="72" spans="1:23" ht="9.75" customHeight="1" x14ac:dyDescent="0.2">
      <c r="A72" s="413"/>
      <c r="B72" s="531"/>
      <c r="C72" s="442"/>
      <c r="D72" s="622" t="s">
        <v>568</v>
      </c>
      <c r="E72" s="186"/>
      <c r="F72" s="186"/>
      <c r="G72" s="186"/>
      <c r="H72" s="80"/>
      <c r="I72" s="187"/>
      <c r="J72" s="529">
        <v>-6.1706246164014882</v>
      </c>
      <c r="K72" s="528"/>
      <c r="L72" s="205"/>
      <c r="M72" s="576"/>
      <c r="N72" s="576"/>
      <c r="O72" s="576"/>
      <c r="P72" s="576"/>
      <c r="Q72" s="528"/>
      <c r="R72" s="533"/>
      <c r="S72" s="471"/>
    </row>
    <row r="73" spans="1:23" ht="9.75" customHeight="1" x14ac:dyDescent="0.2">
      <c r="A73" s="413"/>
      <c r="B73" s="531"/>
      <c r="C73" s="442"/>
      <c r="D73" s="622" t="s">
        <v>569</v>
      </c>
      <c r="E73" s="619"/>
      <c r="F73" s="187"/>
      <c r="G73" s="187"/>
      <c r="H73" s="80"/>
      <c r="I73" s="187"/>
      <c r="J73" s="529">
        <v>-4.8729851708575023</v>
      </c>
      <c r="K73" s="528"/>
      <c r="L73" s="205"/>
      <c r="M73" s="576"/>
      <c r="N73" s="576"/>
      <c r="O73" s="576"/>
      <c r="P73" s="576"/>
      <c r="Q73" s="627"/>
      <c r="R73" s="533"/>
      <c r="S73" s="471"/>
    </row>
    <row r="74" spans="1:23" ht="9.75" customHeight="1" x14ac:dyDescent="0.2">
      <c r="A74" s="413"/>
      <c r="B74" s="531"/>
      <c r="C74" s="442"/>
      <c r="D74" s="622" t="s">
        <v>570</v>
      </c>
      <c r="E74" s="619"/>
      <c r="F74" s="187"/>
      <c r="G74" s="187"/>
      <c r="H74" s="80"/>
      <c r="I74" s="187"/>
      <c r="J74" s="529">
        <v>-3.8572014772261021</v>
      </c>
      <c r="K74" s="528"/>
      <c r="L74" s="205"/>
      <c r="M74" s="576"/>
      <c r="N74" s="576"/>
      <c r="O74" s="576"/>
      <c r="P74" s="576"/>
      <c r="Q74" s="627"/>
      <c r="R74" s="533"/>
      <c r="S74" s="471"/>
    </row>
    <row r="75" spans="1:23" ht="9.75" customHeight="1" x14ac:dyDescent="0.2">
      <c r="A75" s="413"/>
      <c r="B75" s="531"/>
      <c r="C75" s="442"/>
      <c r="D75" s="622" t="s">
        <v>571</v>
      </c>
      <c r="E75" s="619"/>
      <c r="F75" s="187"/>
      <c r="G75" s="187"/>
      <c r="H75" s="80"/>
      <c r="I75" s="187"/>
      <c r="J75" s="529">
        <v>-3.20538345146133</v>
      </c>
      <c r="K75" s="528"/>
      <c r="L75" s="205"/>
      <c r="M75" s="576"/>
      <c r="N75" s="576"/>
      <c r="O75" s="576"/>
      <c r="P75" s="576"/>
      <c r="Q75" s="627"/>
      <c r="R75" s="533"/>
      <c r="S75" s="471"/>
    </row>
    <row r="76" spans="1:23" ht="9.75" customHeight="1" x14ac:dyDescent="0.2">
      <c r="A76" s="413"/>
      <c r="B76" s="531"/>
      <c r="C76" s="442"/>
      <c r="D76" s="622" t="s">
        <v>572</v>
      </c>
      <c r="E76" s="619"/>
      <c r="F76" s="186"/>
      <c r="G76" s="186"/>
      <c r="H76" s="80"/>
      <c r="I76" s="187"/>
      <c r="J76" s="529">
        <v>-3.1321267407443454</v>
      </c>
      <c r="K76" s="528"/>
      <c r="L76" s="205"/>
      <c r="M76" s="576"/>
      <c r="N76" s="576"/>
      <c r="O76" s="576"/>
      <c r="P76" s="576"/>
      <c r="Q76" s="528"/>
      <c r="R76" s="533"/>
      <c r="S76" s="471"/>
    </row>
    <row r="77" spans="1:23" ht="0.75" customHeight="1" x14ac:dyDescent="0.2">
      <c r="A77" s="413"/>
      <c r="B77" s="531"/>
      <c r="C77" s="442"/>
      <c r="D77" s="534"/>
      <c r="E77" s="528"/>
      <c r="F77" s="186"/>
      <c r="G77" s="186"/>
      <c r="H77" s="80"/>
      <c r="I77" s="187"/>
      <c r="J77" s="529"/>
      <c r="K77" s="528"/>
      <c r="L77" s="205"/>
      <c r="M77" s="576"/>
      <c r="N77" s="576"/>
      <c r="O77" s="576"/>
      <c r="P77" s="576"/>
      <c r="Q77" s="528"/>
      <c r="R77" s="533"/>
      <c r="S77" s="471"/>
    </row>
    <row r="78" spans="1:23" ht="13.5" customHeight="1" x14ac:dyDescent="0.2">
      <c r="A78" s="413"/>
      <c r="B78" s="535"/>
      <c r="C78" s="517" t="s">
        <v>245</v>
      </c>
      <c r="D78" s="534"/>
      <c r="E78" s="517"/>
      <c r="F78" s="517"/>
      <c r="G78" s="536" t="s">
        <v>88</v>
      </c>
      <c r="H78" s="517"/>
      <c r="I78" s="517"/>
      <c r="J78" s="517"/>
      <c r="K78" s="517"/>
      <c r="L78" s="517"/>
      <c r="M78" s="517"/>
      <c r="N78" s="517"/>
      <c r="O78" s="188"/>
      <c r="P78" s="188"/>
      <c r="Q78" s="188"/>
      <c r="R78" s="519"/>
      <c r="S78" s="471"/>
    </row>
    <row r="79" spans="1:23" ht="3" customHeight="1" x14ac:dyDescent="0.2">
      <c r="A79" s="413"/>
      <c r="B79" s="535"/>
      <c r="C79" s="517"/>
      <c r="D79" s="534"/>
      <c r="E79" s="517"/>
      <c r="F79" s="517"/>
      <c r="G79" s="536"/>
      <c r="H79" s="517"/>
      <c r="I79" s="517"/>
      <c r="J79" s="517"/>
      <c r="K79" s="517"/>
      <c r="L79" s="517"/>
      <c r="M79" s="517"/>
      <c r="N79" s="517"/>
      <c r="O79" s="188"/>
      <c r="P79" s="188"/>
      <c r="Q79" s="188"/>
      <c r="R79" s="519"/>
      <c r="S79" s="471"/>
    </row>
    <row r="80" spans="1:23" s="136" customFormat="1" ht="13.5" customHeight="1" x14ac:dyDescent="0.2">
      <c r="A80" s="135"/>
      <c r="B80" s="248">
        <v>16</v>
      </c>
      <c r="C80" s="1536">
        <v>42370</v>
      </c>
      <c r="D80" s="1536"/>
      <c r="E80" s="1536"/>
      <c r="F80" s="137"/>
      <c r="G80" s="137"/>
      <c r="H80" s="137"/>
      <c r="I80" s="137"/>
      <c r="J80" s="137"/>
      <c r="K80" s="137"/>
      <c r="L80" s="137"/>
      <c r="M80" s="137"/>
      <c r="N80" s="137"/>
      <c r="P80" s="135"/>
      <c r="R80" s="141"/>
      <c r="U80" s="1093"/>
    </row>
  </sheetData>
  <mergeCells count="43">
    <mergeCell ref="C80:E80"/>
    <mergeCell ref="C38:D38"/>
    <mergeCell ref="C39:D39"/>
    <mergeCell ref="C40:D40"/>
    <mergeCell ref="C41:D41"/>
    <mergeCell ref="C42:Q42"/>
    <mergeCell ref="C59:D60"/>
    <mergeCell ref="C62:D62"/>
    <mergeCell ref="C58:Q58"/>
    <mergeCell ref="C53:D53"/>
    <mergeCell ref="C43:Q43"/>
    <mergeCell ref="C47:D47"/>
    <mergeCell ref="C46:D46"/>
    <mergeCell ref="F60:Q60"/>
    <mergeCell ref="C31:D31"/>
    <mergeCell ref="C34:D34"/>
    <mergeCell ref="C1:F1"/>
    <mergeCell ref="C4:Q4"/>
    <mergeCell ref="C6:Q6"/>
    <mergeCell ref="C7:D8"/>
    <mergeCell ref="G7:I7"/>
    <mergeCell ref="J7:L7"/>
    <mergeCell ref="M7:O7"/>
    <mergeCell ref="P7:Q7"/>
    <mergeCell ref="J1:P1"/>
    <mergeCell ref="C10:D10"/>
    <mergeCell ref="F8:Q8"/>
    <mergeCell ref="C35:D35"/>
    <mergeCell ref="C36:D36"/>
    <mergeCell ref="C37:D37"/>
    <mergeCell ref="C20:D20"/>
    <mergeCell ref="C21:D21"/>
    <mergeCell ref="C22:D22"/>
    <mergeCell ref="C23:D23"/>
    <mergeCell ref="C29:D29"/>
    <mergeCell ref="C24:D24"/>
    <mergeCell ref="C25:D25"/>
    <mergeCell ref="C26:D26"/>
    <mergeCell ref="C27:D27"/>
    <mergeCell ref="C28:D28"/>
    <mergeCell ref="C32:D32"/>
    <mergeCell ref="C30:D30"/>
    <mergeCell ref="C33:D33"/>
  </mergeCells>
  <conditionalFormatting sqref="E61:Q61 E9:Q9 E45:Q45">
    <cfRule type="cellIs" dxfId="9" priority="40"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R79"/>
  <sheetViews>
    <sheetView workbookViewId="0"/>
  </sheetViews>
  <sheetFormatPr defaultRowHeight="12.75" x14ac:dyDescent="0.2"/>
  <cols>
    <col min="1" max="1" width="1" style="136" customWidth="1"/>
    <col min="2" max="2" width="2.5703125" style="465" customWidth="1"/>
    <col min="3" max="3" width="0.85546875" style="136" customWidth="1"/>
    <col min="4" max="4" width="14.28515625" style="136" customWidth="1"/>
    <col min="5" max="6" width="7.7109375" style="136" customWidth="1"/>
    <col min="7" max="7" width="7.5703125" style="136" customWidth="1"/>
    <col min="8" max="9" width="7.7109375" style="136" customWidth="1"/>
    <col min="10" max="10" width="7.5703125" style="136" customWidth="1"/>
    <col min="11" max="12" width="7.7109375" style="136" customWidth="1"/>
    <col min="13" max="13" width="7.5703125" style="136" customWidth="1"/>
    <col min="14" max="15" width="7.7109375" style="136" customWidth="1"/>
    <col min="16" max="16" width="7.5703125" style="136" customWidth="1"/>
    <col min="17" max="17" width="2.5703125" style="1040" customWidth="1"/>
    <col min="18" max="18" width="1" style="1040" customWidth="1"/>
    <col min="19" max="16384" width="9.140625" style="136"/>
  </cols>
  <sheetData>
    <row r="1" spans="1:18" x14ac:dyDescent="0.2">
      <c r="A1" s="135"/>
      <c r="B1" s="1590" t="s">
        <v>482</v>
      </c>
      <c r="C1" s="1590"/>
      <c r="D1" s="1590"/>
      <c r="E1" s="1590"/>
      <c r="F1" s="1590"/>
      <c r="G1" s="1590"/>
      <c r="H1" s="1590"/>
      <c r="I1" s="466"/>
      <c r="J1" s="466"/>
      <c r="K1" s="466"/>
      <c r="L1" s="466"/>
      <c r="M1" s="466"/>
      <c r="N1" s="466"/>
      <c r="O1" s="466"/>
      <c r="P1" s="466"/>
      <c r="Q1" s="466"/>
      <c r="R1" s="466"/>
    </row>
    <row r="2" spans="1:18" ht="6" customHeight="1" x14ac:dyDescent="0.2">
      <c r="A2" s="135"/>
      <c r="B2" s="1591"/>
      <c r="C2" s="1591"/>
      <c r="D2" s="1591"/>
      <c r="E2" s="1319"/>
      <c r="F2" s="1319"/>
      <c r="G2" s="1319"/>
      <c r="H2" s="1319"/>
      <c r="I2" s="1319"/>
      <c r="J2" s="1319"/>
      <c r="K2" s="1591"/>
      <c r="L2" s="1591"/>
      <c r="M2" s="1591"/>
      <c r="N2" s="1591"/>
      <c r="O2" s="1591"/>
      <c r="P2" s="1319"/>
      <c r="Q2" s="467"/>
      <c r="R2" s="1117"/>
    </row>
    <row r="3" spans="1:18" ht="13.5" thickBot="1" x14ac:dyDescent="0.25">
      <c r="A3" s="135"/>
      <c r="B3" s="408"/>
      <c r="C3" s="137"/>
      <c r="D3" s="137"/>
      <c r="E3" s="137"/>
      <c r="F3" s="137"/>
      <c r="G3" s="137"/>
      <c r="H3" s="137"/>
      <c r="I3" s="137"/>
      <c r="J3" s="137"/>
      <c r="K3" s="137"/>
      <c r="L3" s="137"/>
      <c r="M3" s="137"/>
      <c r="N3" s="137"/>
      <c r="O3" s="137"/>
      <c r="P3" s="583" t="s">
        <v>73</v>
      </c>
      <c r="Q3" s="468"/>
      <c r="R3" s="1117"/>
    </row>
    <row r="4" spans="1:18" ht="13.5" thickBot="1" x14ac:dyDescent="0.25">
      <c r="A4" s="135"/>
      <c r="B4" s="408"/>
      <c r="C4" s="1586" t="s">
        <v>529</v>
      </c>
      <c r="D4" s="1587"/>
      <c r="E4" s="1587"/>
      <c r="F4" s="1587"/>
      <c r="G4" s="1587"/>
      <c r="H4" s="1587"/>
      <c r="I4" s="1587"/>
      <c r="J4" s="1587"/>
      <c r="K4" s="1587"/>
      <c r="L4" s="1587"/>
      <c r="M4" s="1587"/>
      <c r="N4" s="1587"/>
      <c r="O4" s="1587"/>
      <c r="P4" s="1588"/>
      <c r="Q4" s="468"/>
      <c r="R4" s="1117"/>
    </row>
    <row r="5" spans="1:18" s="1123" customFormat="1" ht="2.25" customHeight="1" x14ac:dyDescent="0.2">
      <c r="A5" s="1118"/>
      <c r="B5" s="1119"/>
      <c r="C5" s="1120"/>
      <c r="D5" s="1120"/>
      <c r="E5" s="1120"/>
      <c r="F5" s="1120"/>
      <c r="G5" s="1120"/>
      <c r="H5" s="1120"/>
      <c r="I5" s="1121"/>
      <c r="J5" s="1121"/>
      <c r="K5" s="1121"/>
      <c r="L5" s="1121"/>
      <c r="M5" s="1122"/>
      <c r="N5" s="1122"/>
      <c r="O5" s="1122"/>
      <c r="P5" s="1122"/>
      <c r="Q5" s="468"/>
      <c r="R5" s="1122"/>
    </row>
    <row r="6" spans="1:18" s="1123" customFormat="1" ht="11.25" customHeight="1" x14ac:dyDescent="0.2">
      <c r="A6" s="1118"/>
      <c r="B6" s="1119"/>
      <c r="C6" s="1120"/>
      <c r="D6" s="1120"/>
      <c r="E6" s="1592">
        <v>2010</v>
      </c>
      <c r="F6" s="1592"/>
      <c r="G6" s="1592"/>
      <c r="H6" s="1592">
        <v>2011</v>
      </c>
      <c r="I6" s="1592"/>
      <c r="J6" s="1592"/>
      <c r="K6" s="1592">
        <v>2012</v>
      </c>
      <c r="L6" s="1592"/>
      <c r="M6" s="1592"/>
      <c r="N6" s="1592">
        <v>2013</v>
      </c>
      <c r="O6" s="1592"/>
      <c r="P6" s="1592"/>
      <c r="Q6" s="468"/>
      <c r="R6" s="1122"/>
    </row>
    <row r="7" spans="1:18" s="1123" customFormat="1" ht="11.25" customHeight="1" x14ac:dyDescent="0.2">
      <c r="A7" s="1118"/>
      <c r="B7" s="1119"/>
      <c r="C7" s="1584"/>
      <c r="D7" s="1584"/>
      <c r="E7" s="1320" t="s">
        <v>68</v>
      </c>
      <c r="F7" s="1320" t="s">
        <v>406</v>
      </c>
      <c r="G7" s="1320" t="s">
        <v>407</v>
      </c>
      <c r="H7" s="1320" t="s">
        <v>68</v>
      </c>
      <c r="I7" s="1320" t="s">
        <v>406</v>
      </c>
      <c r="J7" s="1320" t="s">
        <v>407</v>
      </c>
      <c r="K7" s="1320" t="s">
        <v>68</v>
      </c>
      <c r="L7" s="1320" t="s">
        <v>406</v>
      </c>
      <c r="M7" s="1320" t="s">
        <v>407</v>
      </c>
      <c r="N7" s="1320" t="s">
        <v>68</v>
      </c>
      <c r="O7" s="1320" t="s">
        <v>406</v>
      </c>
      <c r="P7" s="1320" t="s">
        <v>407</v>
      </c>
      <c r="Q7" s="468"/>
      <c r="R7" s="1122"/>
    </row>
    <row r="8" spans="1:18" s="1128" customFormat="1" ht="13.5" customHeight="1" x14ac:dyDescent="0.2">
      <c r="A8" s="1125"/>
      <c r="B8" s="1126"/>
      <c r="C8" s="1585" t="s">
        <v>68</v>
      </c>
      <c r="D8" s="1585"/>
      <c r="E8" s="1321">
        <v>215424</v>
      </c>
      <c r="F8" s="1321">
        <v>160417</v>
      </c>
      <c r="G8" s="1321">
        <v>55007</v>
      </c>
      <c r="H8" s="1321">
        <v>208986.99999998402</v>
      </c>
      <c r="I8" s="1321">
        <v>151999.47317150101</v>
      </c>
      <c r="J8" s="1322">
        <v>56987.526828497677</v>
      </c>
      <c r="K8" s="1322">
        <v>193436.00000001141</v>
      </c>
      <c r="L8" s="1322">
        <v>134056.66463371814</v>
      </c>
      <c r="M8" s="1322">
        <v>59379.335366283383</v>
      </c>
      <c r="N8" s="1323">
        <v>195417.99999998178</v>
      </c>
      <c r="O8" s="1323">
        <v>134728.17011654953</v>
      </c>
      <c r="P8" s="1323">
        <v>60689.829883439823</v>
      </c>
      <c r="Q8" s="468"/>
      <c r="R8" s="1127"/>
    </row>
    <row r="9" spans="1:18" s="1128" customFormat="1" ht="10.5" customHeight="1" x14ac:dyDescent="0.2">
      <c r="A9" s="1125"/>
      <c r="B9" s="1126"/>
      <c r="C9" s="91" t="s">
        <v>62</v>
      </c>
      <c r="D9" s="91"/>
      <c r="E9" s="1324">
        <v>23943</v>
      </c>
      <c r="F9" s="1324">
        <v>18227</v>
      </c>
      <c r="G9" s="1324">
        <v>5716</v>
      </c>
      <c r="H9" s="1324">
        <v>22467.875743018725</v>
      </c>
      <c r="I9" s="1324">
        <v>16868.331255851572</v>
      </c>
      <c r="J9" s="1324">
        <v>5599.5444871675681</v>
      </c>
      <c r="K9" s="1324">
        <v>20509.956876967015</v>
      </c>
      <c r="L9" s="1324">
        <v>14750.166615349406</v>
      </c>
      <c r="M9" s="1324">
        <v>5759.7902616176361</v>
      </c>
      <c r="N9" s="1324">
        <v>21256.024564426552</v>
      </c>
      <c r="O9" s="1324">
        <v>15609.956294871357</v>
      </c>
      <c r="P9" s="1324">
        <v>5646.0682695552523</v>
      </c>
      <c r="Q9" s="468"/>
      <c r="R9" s="1127"/>
    </row>
    <row r="10" spans="1:18" s="1128" customFormat="1" ht="10.5" customHeight="1" x14ac:dyDescent="0.2">
      <c r="A10" s="1125"/>
      <c r="B10" s="1126"/>
      <c r="C10" s="91" t="s">
        <v>55</v>
      </c>
      <c r="D10" s="91"/>
      <c r="E10" s="1324">
        <v>1593</v>
      </c>
      <c r="F10" s="1324">
        <v>1175</v>
      </c>
      <c r="G10" s="1324">
        <v>418</v>
      </c>
      <c r="H10" s="1324">
        <v>1491.3942440511273</v>
      </c>
      <c r="I10" s="1324">
        <v>1109.4753340777559</v>
      </c>
      <c r="J10" s="1324">
        <v>381.91890997337185</v>
      </c>
      <c r="K10" s="1324">
        <v>1154.9328861122801</v>
      </c>
      <c r="L10" s="1324">
        <v>791.92235384648745</v>
      </c>
      <c r="M10" s="1324">
        <v>363.01053226579296</v>
      </c>
      <c r="N10" s="1324">
        <v>1542.4659813992423</v>
      </c>
      <c r="O10" s="1324">
        <v>1032.7339085547603</v>
      </c>
      <c r="P10" s="1324">
        <v>509.73207284447886</v>
      </c>
      <c r="Q10" s="468"/>
      <c r="R10" s="1127"/>
    </row>
    <row r="11" spans="1:18" s="1124" customFormat="1" ht="10.5" customHeight="1" x14ac:dyDescent="0.2">
      <c r="A11" s="1129"/>
      <c r="B11" s="1119"/>
      <c r="C11" s="91" t="s">
        <v>64</v>
      </c>
      <c r="D11" s="91"/>
      <c r="E11" s="1324">
        <v>22170</v>
      </c>
      <c r="F11" s="1324">
        <v>18053</v>
      </c>
      <c r="G11" s="1324">
        <v>4117</v>
      </c>
      <c r="H11" s="1324">
        <v>19523.743315659605</v>
      </c>
      <c r="I11" s="1324">
        <v>15419.818726317177</v>
      </c>
      <c r="J11" s="1324">
        <v>4103.9245893426678</v>
      </c>
      <c r="K11" s="1324">
        <v>17701.118585562261</v>
      </c>
      <c r="L11" s="1324">
        <v>13733.598464658942</v>
      </c>
      <c r="M11" s="1324">
        <v>3967.5201209034049</v>
      </c>
      <c r="N11" s="1324">
        <v>17866.18408222554</v>
      </c>
      <c r="O11" s="1324">
        <v>13751.963751524492</v>
      </c>
      <c r="P11" s="1324">
        <v>4114.2203307010232</v>
      </c>
      <c r="Q11" s="1137"/>
      <c r="R11" s="1131"/>
    </row>
    <row r="12" spans="1:18" s="1124" customFormat="1" ht="10.5" customHeight="1" x14ac:dyDescent="0.2">
      <c r="A12" s="1129"/>
      <c r="B12" s="1119"/>
      <c r="C12" s="91" t="s">
        <v>66</v>
      </c>
      <c r="D12" s="91"/>
      <c r="E12" s="1324">
        <v>1676</v>
      </c>
      <c r="F12" s="1324">
        <v>1314</v>
      </c>
      <c r="G12" s="1324">
        <v>362</v>
      </c>
      <c r="H12" s="1324">
        <v>1912.5698117074987</v>
      </c>
      <c r="I12" s="1324">
        <v>1567.3859398447653</v>
      </c>
      <c r="J12" s="1324">
        <v>345.18387186273389</v>
      </c>
      <c r="K12" s="1324">
        <v>1425.8665739199689</v>
      </c>
      <c r="L12" s="1324">
        <v>1097.3122222600048</v>
      </c>
      <c r="M12" s="1324">
        <v>328.55435165996568</v>
      </c>
      <c r="N12" s="1324">
        <v>1520.9614774273998</v>
      </c>
      <c r="O12" s="1324">
        <v>1101.6121383139914</v>
      </c>
      <c r="P12" s="1324">
        <v>419.34933911340829</v>
      </c>
      <c r="Q12" s="1137"/>
      <c r="R12" s="1131"/>
    </row>
    <row r="13" spans="1:18" s="1124" customFormat="1" ht="10.5" customHeight="1" x14ac:dyDescent="0.2">
      <c r="A13" s="1129"/>
      <c r="B13" s="1119"/>
      <c r="C13" s="91" t="s">
        <v>75</v>
      </c>
      <c r="D13" s="91"/>
      <c r="E13" s="1324">
        <v>2210</v>
      </c>
      <c r="F13" s="1324">
        <v>1632</v>
      </c>
      <c r="G13" s="1324">
        <v>578</v>
      </c>
      <c r="H13" s="1324">
        <v>2391.0636443616399</v>
      </c>
      <c r="I13" s="1324">
        <v>1778.1840544610131</v>
      </c>
      <c r="J13" s="1324">
        <v>612.87958990062691</v>
      </c>
      <c r="K13" s="1324">
        <v>2384.8729094380101</v>
      </c>
      <c r="L13" s="1324">
        <v>1790.2808563948563</v>
      </c>
      <c r="M13" s="1324">
        <v>594.59205304315196</v>
      </c>
      <c r="N13" s="1324">
        <v>2146.8132998193041</v>
      </c>
      <c r="O13" s="1324">
        <v>1506.3450240512616</v>
      </c>
      <c r="P13" s="1324">
        <v>640.46827576804174</v>
      </c>
      <c r="Q13" s="1137"/>
      <c r="R13" s="1131"/>
    </row>
    <row r="14" spans="1:18" s="1124" customFormat="1" ht="10.5" customHeight="1" x14ac:dyDescent="0.2">
      <c r="A14" s="1129"/>
      <c r="B14" s="1119"/>
      <c r="C14" s="91" t="s">
        <v>61</v>
      </c>
      <c r="D14" s="91"/>
      <c r="E14" s="1324">
        <v>8527</v>
      </c>
      <c r="F14" s="1324">
        <v>6084</v>
      </c>
      <c r="G14" s="1324">
        <v>2443</v>
      </c>
      <c r="H14" s="1324">
        <v>8455.4758082880035</v>
      </c>
      <c r="I14" s="1324">
        <v>5671.7116053932286</v>
      </c>
      <c r="J14" s="1324">
        <v>2783.7642028947498</v>
      </c>
      <c r="K14" s="1324">
        <v>7184.8341993340164</v>
      </c>
      <c r="L14" s="1324">
        <v>4506.133784388292</v>
      </c>
      <c r="M14" s="1324">
        <v>2678.7004149457434</v>
      </c>
      <c r="N14" s="1324">
        <v>7428.4964120763298</v>
      </c>
      <c r="O14" s="1324">
        <v>4461.9646055458734</v>
      </c>
      <c r="P14" s="1324">
        <v>2966.5318065304537</v>
      </c>
      <c r="Q14" s="1137"/>
      <c r="R14" s="1131"/>
    </row>
    <row r="15" spans="1:18" s="1124" customFormat="1" ht="10.5" customHeight="1" x14ac:dyDescent="0.2">
      <c r="A15" s="1129"/>
      <c r="B15" s="1119"/>
      <c r="C15" s="91" t="s">
        <v>56</v>
      </c>
      <c r="D15" s="91"/>
      <c r="E15" s="1324">
        <v>2356</v>
      </c>
      <c r="F15" s="1324">
        <v>1798</v>
      </c>
      <c r="G15" s="1324">
        <v>558</v>
      </c>
      <c r="H15" s="1324">
        <v>2461.4131822603053</v>
      </c>
      <c r="I15" s="1324">
        <v>1905.0953027090911</v>
      </c>
      <c r="J15" s="1324">
        <v>556.31787955121263</v>
      </c>
      <c r="K15" s="1324">
        <v>2246.3463318043046</v>
      </c>
      <c r="L15" s="1324">
        <v>1571.4905422483366</v>
      </c>
      <c r="M15" s="1324">
        <v>674.85578955596736</v>
      </c>
      <c r="N15" s="1324">
        <v>2015.5411065345841</v>
      </c>
      <c r="O15" s="1324">
        <v>1406.7656453972959</v>
      </c>
      <c r="P15" s="1324">
        <v>608.77546113728829</v>
      </c>
      <c r="Q15" s="1137"/>
      <c r="R15" s="1131"/>
    </row>
    <row r="16" spans="1:18" s="1124" customFormat="1" ht="10.5" customHeight="1" x14ac:dyDescent="0.2">
      <c r="A16" s="1129"/>
      <c r="B16" s="1119"/>
      <c r="C16" s="91" t="s">
        <v>74</v>
      </c>
      <c r="D16" s="91"/>
      <c r="E16" s="1324">
        <v>7302</v>
      </c>
      <c r="F16" s="1324">
        <v>4731</v>
      </c>
      <c r="G16" s="1324">
        <v>2571</v>
      </c>
      <c r="H16" s="1324">
        <v>7234.067531332279</v>
      </c>
      <c r="I16" s="1324">
        <v>4825.7192355425741</v>
      </c>
      <c r="J16" s="1324">
        <v>2408.3482957897027</v>
      </c>
      <c r="K16" s="1324">
        <v>6257.3437662799515</v>
      </c>
      <c r="L16" s="1324">
        <v>3862.1045760895881</v>
      </c>
      <c r="M16" s="1324">
        <v>2395.2391901903698</v>
      </c>
      <c r="N16" s="1324">
        <v>6463.7268523988223</v>
      </c>
      <c r="O16" s="1324">
        <v>3900.1244763686582</v>
      </c>
      <c r="P16" s="1324">
        <v>2563.6023760301428</v>
      </c>
      <c r="Q16" s="1137"/>
      <c r="R16" s="1131"/>
    </row>
    <row r="17" spans="1:18" s="1124" customFormat="1" ht="10.5" customHeight="1" x14ac:dyDescent="0.2">
      <c r="A17" s="1129"/>
      <c r="B17" s="1119"/>
      <c r="C17" s="91" t="s">
        <v>76</v>
      </c>
      <c r="D17" s="91"/>
      <c r="E17" s="1324">
        <v>1870</v>
      </c>
      <c r="F17" s="1324">
        <v>1533</v>
      </c>
      <c r="G17" s="1324">
        <v>337</v>
      </c>
      <c r="H17" s="1324">
        <v>1739.9554610428638</v>
      </c>
      <c r="I17" s="1324">
        <v>1395.5485925482051</v>
      </c>
      <c r="J17" s="1324">
        <v>344.40686849465936</v>
      </c>
      <c r="K17" s="1324">
        <v>1517.4230572466763</v>
      </c>
      <c r="L17" s="1324">
        <v>1112.1503913993913</v>
      </c>
      <c r="M17" s="1324">
        <v>405.27266584728574</v>
      </c>
      <c r="N17" s="1324">
        <v>1617.3788015017519</v>
      </c>
      <c r="O17" s="1324">
        <v>1221.9428435372829</v>
      </c>
      <c r="P17" s="1324">
        <v>395.43595796446965</v>
      </c>
      <c r="Q17" s="1137"/>
      <c r="R17" s="1131"/>
    </row>
    <row r="18" spans="1:18" s="1124" customFormat="1" ht="10.5" customHeight="1" x14ac:dyDescent="0.2">
      <c r="A18" s="1129"/>
      <c r="B18" s="1119"/>
      <c r="C18" s="91" t="s">
        <v>60</v>
      </c>
      <c r="D18" s="91"/>
      <c r="E18" s="1324">
        <v>15436</v>
      </c>
      <c r="F18" s="1324">
        <v>11698</v>
      </c>
      <c r="G18" s="1324">
        <v>3739</v>
      </c>
      <c r="H18" s="1324">
        <v>13502.996212828079</v>
      </c>
      <c r="I18" s="1324">
        <v>10361.470031519731</v>
      </c>
      <c r="J18" s="1324">
        <v>3141.526181308303</v>
      </c>
      <c r="K18" s="1324">
        <v>12182.209744544292</v>
      </c>
      <c r="L18" s="1324">
        <v>8876.245115777454</v>
      </c>
      <c r="M18" s="1324">
        <v>3305.9646287668943</v>
      </c>
      <c r="N18" s="1324">
        <v>13102.120983017187</v>
      </c>
      <c r="O18" s="1324">
        <v>9380.5629351919943</v>
      </c>
      <c r="P18" s="1324">
        <v>3721.5580478251782</v>
      </c>
      <c r="Q18" s="1137"/>
      <c r="R18" s="1131"/>
    </row>
    <row r="19" spans="1:18" s="1124" customFormat="1" ht="10.5" customHeight="1" x14ac:dyDescent="0.2">
      <c r="A19" s="1129"/>
      <c r="B19" s="1119"/>
      <c r="C19" s="91" t="s">
        <v>59</v>
      </c>
      <c r="D19" s="91"/>
      <c r="E19" s="1324">
        <v>35225</v>
      </c>
      <c r="F19" s="1324">
        <v>22916</v>
      </c>
      <c r="G19" s="1324">
        <v>12308</v>
      </c>
      <c r="H19" s="1324">
        <v>38750.793763570706</v>
      </c>
      <c r="I19" s="1324">
        <v>24174.085956390452</v>
      </c>
      <c r="J19" s="1324">
        <v>14576.707807180614</v>
      </c>
      <c r="K19" s="1324">
        <v>39183.530745166026</v>
      </c>
      <c r="L19" s="1324">
        <v>22898.713506329805</v>
      </c>
      <c r="M19" s="1324">
        <v>16284.817238835634</v>
      </c>
      <c r="N19" s="1324">
        <v>37984.764501344463</v>
      </c>
      <c r="O19" s="1324">
        <v>22646.141840379525</v>
      </c>
      <c r="P19" s="1324">
        <v>15338.622660964686</v>
      </c>
      <c r="Q19" s="1137"/>
      <c r="R19" s="1131"/>
    </row>
    <row r="20" spans="1:18" s="1124" customFormat="1" ht="10.5" customHeight="1" x14ac:dyDescent="0.2">
      <c r="A20" s="1129"/>
      <c r="B20" s="1119"/>
      <c r="C20" s="91" t="s">
        <v>57</v>
      </c>
      <c r="D20" s="91"/>
      <c r="E20" s="1324">
        <v>1109</v>
      </c>
      <c r="F20" s="1324">
        <v>831</v>
      </c>
      <c r="G20" s="1324">
        <v>278</v>
      </c>
      <c r="H20" s="1324">
        <v>1345.4139473234623</v>
      </c>
      <c r="I20" s="1324">
        <v>889.10210327005279</v>
      </c>
      <c r="J20" s="1324">
        <v>456.31184405340969</v>
      </c>
      <c r="K20" s="1324">
        <v>1249.4328288958973</v>
      </c>
      <c r="L20" s="1324">
        <v>814.82853203503464</v>
      </c>
      <c r="M20" s="1324">
        <v>434.6042968608636</v>
      </c>
      <c r="N20" s="1324">
        <v>1440.3766640193139</v>
      </c>
      <c r="O20" s="1324">
        <v>1011.1342608693387</v>
      </c>
      <c r="P20" s="1324">
        <v>429.24240314997502</v>
      </c>
      <c r="Q20" s="1137"/>
      <c r="R20" s="1131"/>
    </row>
    <row r="21" spans="1:18" s="1124" customFormat="1" ht="10.5" customHeight="1" x14ac:dyDescent="0.2">
      <c r="A21" s="1129"/>
      <c r="B21" s="1119"/>
      <c r="C21" s="91" t="s">
        <v>63</v>
      </c>
      <c r="D21" s="91"/>
      <c r="E21" s="1324">
        <v>47765</v>
      </c>
      <c r="F21" s="1324">
        <v>36336</v>
      </c>
      <c r="G21" s="1324">
        <v>11429</v>
      </c>
      <c r="H21" s="1324">
        <v>44958.934456950257</v>
      </c>
      <c r="I21" s="1324">
        <v>33332.778779295979</v>
      </c>
      <c r="J21" s="1324">
        <v>11626.15567765432</v>
      </c>
      <c r="K21" s="1324">
        <v>40516.611094473825</v>
      </c>
      <c r="L21" s="1324">
        <v>28871.898426609463</v>
      </c>
      <c r="M21" s="1324">
        <v>11644.712667863461</v>
      </c>
      <c r="N21" s="1324">
        <v>39544.012289733982</v>
      </c>
      <c r="O21" s="1324">
        <v>27566.553405965184</v>
      </c>
      <c r="P21" s="1324">
        <v>11977.45888376859</v>
      </c>
      <c r="Q21" s="1137"/>
      <c r="R21" s="1131"/>
    </row>
    <row r="22" spans="1:18" s="1124" customFormat="1" ht="10.5" customHeight="1" x14ac:dyDescent="0.2">
      <c r="A22" s="1129"/>
      <c r="B22" s="1119"/>
      <c r="C22" s="91" t="s">
        <v>79</v>
      </c>
      <c r="D22" s="91"/>
      <c r="E22" s="1324">
        <v>8721</v>
      </c>
      <c r="F22" s="1324">
        <v>6317</v>
      </c>
      <c r="G22" s="1324">
        <v>2404</v>
      </c>
      <c r="H22" s="1324">
        <v>8411.9136503147965</v>
      </c>
      <c r="I22" s="1324">
        <v>6074.9607429004618</v>
      </c>
      <c r="J22" s="1324">
        <v>2336.9529074143347</v>
      </c>
      <c r="K22" s="1324">
        <v>7678.4137596011469</v>
      </c>
      <c r="L22" s="1324">
        <v>5283.016244720232</v>
      </c>
      <c r="M22" s="1324">
        <v>2395.3975148809445</v>
      </c>
      <c r="N22" s="1324">
        <v>7565.7939871953613</v>
      </c>
      <c r="O22" s="1324">
        <v>5261.8811293481194</v>
      </c>
      <c r="P22" s="1324">
        <v>2303.9128578472241</v>
      </c>
      <c r="Q22" s="1137"/>
      <c r="R22" s="1131"/>
    </row>
    <row r="23" spans="1:18" s="1124" customFormat="1" ht="10.5" customHeight="1" x14ac:dyDescent="0.2">
      <c r="A23" s="1129"/>
      <c r="B23" s="1119"/>
      <c r="C23" s="91" t="s">
        <v>58</v>
      </c>
      <c r="D23" s="91"/>
      <c r="E23" s="1324">
        <v>11423</v>
      </c>
      <c r="F23" s="1324">
        <v>8290</v>
      </c>
      <c r="G23" s="1324">
        <v>3133</v>
      </c>
      <c r="H23" s="1324">
        <v>12042.921246771546</v>
      </c>
      <c r="I23" s="1324">
        <v>8638.9065891075097</v>
      </c>
      <c r="J23" s="1324">
        <v>3404.0146576640282</v>
      </c>
      <c r="K23" s="1324">
        <v>11006.211329799453</v>
      </c>
      <c r="L23" s="1324">
        <v>7487.8626834114493</v>
      </c>
      <c r="M23" s="1324">
        <v>3518.3486463880513</v>
      </c>
      <c r="N23" s="1324">
        <v>11371.017336960353</v>
      </c>
      <c r="O23" s="1324">
        <v>7674.7058096646497</v>
      </c>
      <c r="P23" s="1324">
        <v>3696.3115272956748</v>
      </c>
      <c r="Q23" s="1137"/>
      <c r="R23" s="1131"/>
    </row>
    <row r="24" spans="1:18" s="1124" customFormat="1" ht="10.5" customHeight="1" x14ac:dyDescent="0.2">
      <c r="A24" s="1129"/>
      <c r="B24" s="1119"/>
      <c r="C24" s="91" t="s">
        <v>65</v>
      </c>
      <c r="D24" s="91"/>
      <c r="E24" s="1324">
        <v>4749</v>
      </c>
      <c r="F24" s="1324">
        <v>3703</v>
      </c>
      <c r="G24" s="1324">
        <v>1045</v>
      </c>
      <c r="H24" s="1324">
        <v>4376.7478634454692</v>
      </c>
      <c r="I24" s="1324">
        <v>3459.8587925810762</v>
      </c>
      <c r="J24" s="1324">
        <v>916.88907086439281</v>
      </c>
      <c r="K24" s="1324">
        <v>4155.4684688742464</v>
      </c>
      <c r="L24" s="1324">
        <v>3053.4322740389425</v>
      </c>
      <c r="M24" s="1324">
        <v>1102.0361948353057</v>
      </c>
      <c r="N24" s="1324">
        <v>4200.8914310478476</v>
      </c>
      <c r="O24" s="1324">
        <v>2946.8786168333818</v>
      </c>
      <c r="P24" s="1324">
        <v>1254.0128142144606</v>
      </c>
      <c r="Q24" s="1137"/>
      <c r="R24" s="1131"/>
    </row>
    <row r="25" spans="1:18" s="1124" customFormat="1" ht="10.5" customHeight="1" x14ac:dyDescent="0.2">
      <c r="A25" s="1129"/>
      <c r="B25" s="1119"/>
      <c r="C25" s="91" t="s">
        <v>67</v>
      </c>
      <c r="D25" s="91"/>
      <c r="E25" s="1324">
        <v>2999</v>
      </c>
      <c r="F25" s="1324">
        <v>2545</v>
      </c>
      <c r="G25" s="1324">
        <v>454</v>
      </c>
      <c r="H25" s="1324">
        <v>2649.2758648904492</v>
      </c>
      <c r="I25" s="1324">
        <v>2085.9660519233275</v>
      </c>
      <c r="J25" s="1324">
        <v>563.30981296711764</v>
      </c>
      <c r="K25" s="1324">
        <v>2386.3574419082793</v>
      </c>
      <c r="L25" s="1324">
        <v>1778.0154048403333</v>
      </c>
      <c r="M25" s="1324">
        <v>608.3420370679446</v>
      </c>
      <c r="N25" s="1324">
        <v>2415.7836880646892</v>
      </c>
      <c r="O25" s="1324">
        <v>1777.6623319789644</v>
      </c>
      <c r="P25" s="1324">
        <v>638.12135608572146</v>
      </c>
      <c r="Q25" s="1137"/>
      <c r="R25" s="1131"/>
    </row>
    <row r="26" spans="1:18" s="1124" customFormat="1" ht="10.5" customHeight="1" x14ac:dyDescent="0.2">
      <c r="A26" s="1129"/>
      <c r="B26" s="1119"/>
      <c r="C26" s="91" t="s">
        <v>77</v>
      </c>
      <c r="D26" s="91"/>
      <c r="E26" s="1324">
        <v>6934</v>
      </c>
      <c r="F26" s="1324">
        <v>5278</v>
      </c>
      <c r="G26" s="1324">
        <v>1656</v>
      </c>
      <c r="H26" s="1324">
        <v>6099.4442521807223</v>
      </c>
      <c r="I26" s="1324">
        <v>4692.0740777658993</v>
      </c>
      <c r="J26" s="1324">
        <v>1407.3701744148184</v>
      </c>
      <c r="K26" s="1324">
        <v>5584.0694000730455</v>
      </c>
      <c r="L26" s="1324">
        <v>4128.4926393210399</v>
      </c>
      <c r="M26" s="1324">
        <v>1455.5767607520168</v>
      </c>
      <c r="N26" s="1324">
        <v>6087.646540808495</v>
      </c>
      <c r="O26" s="1324">
        <v>4272.241098165945</v>
      </c>
      <c r="P26" s="1324">
        <v>1815.4054426425455</v>
      </c>
      <c r="Q26" s="1137"/>
      <c r="R26" s="1131"/>
    </row>
    <row r="27" spans="1:18" s="1124" customFormat="1" ht="10.5" customHeight="1" x14ac:dyDescent="0.2">
      <c r="A27" s="1129"/>
      <c r="B27" s="1119"/>
      <c r="C27" s="91" t="s">
        <v>502</v>
      </c>
      <c r="D27" s="91"/>
      <c r="E27" s="1324">
        <v>2576</v>
      </c>
      <c r="F27" s="1324">
        <v>2041</v>
      </c>
      <c r="G27" s="1324">
        <v>535</v>
      </c>
      <c r="H27" s="1324">
        <v>2491</v>
      </c>
      <c r="I27" s="1324">
        <v>1950</v>
      </c>
      <c r="J27" s="1324">
        <v>541</v>
      </c>
      <c r="K27" s="1324">
        <v>2315</v>
      </c>
      <c r="L27" s="1324">
        <v>1737</v>
      </c>
      <c r="M27" s="1324">
        <v>578</v>
      </c>
      <c r="N27" s="1324">
        <v>2410</v>
      </c>
      <c r="O27" s="1324">
        <v>1742</v>
      </c>
      <c r="P27" s="1324">
        <v>668</v>
      </c>
      <c r="Q27" s="1137"/>
      <c r="R27" s="1131"/>
    </row>
    <row r="28" spans="1:18" s="1124" customFormat="1" ht="10.5" customHeight="1" x14ac:dyDescent="0.2">
      <c r="A28" s="1129"/>
      <c r="B28" s="1119"/>
      <c r="C28" s="91" t="s">
        <v>503</v>
      </c>
      <c r="D28" s="91"/>
      <c r="E28" s="1324">
        <v>3749</v>
      </c>
      <c r="F28" s="1324">
        <v>2868</v>
      </c>
      <c r="G28" s="1324">
        <v>881</v>
      </c>
      <c r="H28" s="1324">
        <v>3446</v>
      </c>
      <c r="I28" s="1324">
        <v>2626</v>
      </c>
      <c r="J28" s="1324">
        <v>820</v>
      </c>
      <c r="K28" s="1324">
        <v>3303</v>
      </c>
      <c r="L28" s="1324">
        <v>2482</v>
      </c>
      <c r="M28" s="1324">
        <v>821</v>
      </c>
      <c r="N28" s="1324">
        <v>3219</v>
      </c>
      <c r="O28" s="1324">
        <v>2283</v>
      </c>
      <c r="P28" s="1324">
        <v>936</v>
      </c>
      <c r="Q28" s="1137"/>
      <c r="R28" s="1131"/>
    </row>
    <row r="29" spans="1:18" s="1124" customFormat="1" ht="10.5" customHeight="1" x14ac:dyDescent="0.2">
      <c r="A29" s="1129"/>
      <c r="B29" s="1119"/>
      <c r="C29" s="91" t="s">
        <v>504</v>
      </c>
      <c r="D29" s="91"/>
      <c r="E29" s="1324">
        <v>3091</v>
      </c>
      <c r="F29" s="1324">
        <v>3047</v>
      </c>
      <c r="G29" s="1324">
        <v>44</v>
      </c>
      <c r="H29" s="1324">
        <v>3234</v>
      </c>
      <c r="I29" s="1324">
        <v>3173</v>
      </c>
      <c r="J29" s="1324">
        <v>61</v>
      </c>
      <c r="K29" s="1324">
        <v>3493</v>
      </c>
      <c r="L29" s="1324">
        <v>3430</v>
      </c>
      <c r="M29" s="1324">
        <v>63</v>
      </c>
      <c r="N29" s="1324">
        <v>4219</v>
      </c>
      <c r="O29" s="1324">
        <v>4172</v>
      </c>
      <c r="P29" s="1324">
        <v>47</v>
      </c>
      <c r="Q29" s="1137"/>
      <c r="R29" s="1131"/>
    </row>
    <row r="30" spans="1:18" s="1136" customFormat="1" ht="3" customHeight="1" thickBot="1" x14ac:dyDescent="0.25">
      <c r="A30" s="1132"/>
      <c r="B30" s="1132"/>
      <c r="C30" s="1133"/>
      <c r="D30" s="1134"/>
      <c r="E30" s="1134"/>
      <c r="F30" s="1134"/>
      <c r="G30" s="1134"/>
      <c r="H30" s="1247"/>
      <c r="I30" s="1247"/>
      <c r="J30" s="1247"/>
      <c r="K30" s="1247"/>
      <c r="L30" s="1247"/>
      <c r="M30" s="1247"/>
      <c r="N30" s="1322"/>
      <c r="O30" s="1322"/>
      <c r="P30" s="1322"/>
      <c r="Q30" s="468"/>
      <c r="R30" s="1135"/>
    </row>
    <row r="31" spans="1:18" s="141" customFormat="1" ht="13.5" thickBot="1" x14ac:dyDescent="0.25">
      <c r="A31" s="139"/>
      <c r="B31" s="140"/>
      <c r="C31" s="1586" t="s">
        <v>530</v>
      </c>
      <c r="D31" s="1587"/>
      <c r="E31" s="1587"/>
      <c r="F31" s="1587"/>
      <c r="G31" s="1587"/>
      <c r="H31" s="1587"/>
      <c r="I31" s="1587"/>
      <c r="J31" s="1587"/>
      <c r="K31" s="1587"/>
      <c r="L31" s="1587"/>
      <c r="M31" s="1587"/>
      <c r="N31" s="1587"/>
      <c r="O31" s="1587"/>
      <c r="P31" s="1588"/>
      <c r="Q31" s="468"/>
      <c r="R31" s="1117"/>
    </row>
    <row r="32" spans="1:18" s="1128" customFormat="1" ht="13.5" customHeight="1" x14ac:dyDescent="0.2">
      <c r="A32" s="1125"/>
      <c r="B32" s="1126"/>
      <c r="C32" s="1589" t="s">
        <v>68</v>
      </c>
      <c r="D32" s="1589"/>
      <c r="E32" s="1328">
        <v>208</v>
      </c>
      <c r="F32" s="1328">
        <v>199</v>
      </c>
      <c r="G32" s="1328">
        <v>9</v>
      </c>
      <c r="H32" s="1328">
        <v>196</v>
      </c>
      <c r="I32" s="1328">
        <v>188</v>
      </c>
      <c r="J32" s="1329">
        <v>8</v>
      </c>
      <c r="K32" s="1329">
        <v>175</v>
      </c>
      <c r="L32" s="1329">
        <v>168</v>
      </c>
      <c r="M32" s="1329">
        <v>7</v>
      </c>
      <c r="N32" s="1330">
        <v>160</v>
      </c>
      <c r="O32" s="1330">
        <v>154</v>
      </c>
      <c r="P32" s="1330">
        <v>6</v>
      </c>
      <c r="Q32" s="468"/>
      <c r="R32" s="1127"/>
    </row>
    <row r="33" spans="1:18" s="1128" customFormat="1" ht="9.75" customHeight="1" x14ac:dyDescent="0.2">
      <c r="A33" s="1125"/>
      <c r="B33" s="1126"/>
      <c r="C33" s="91" t="s">
        <v>62</v>
      </c>
      <c r="D33" s="91"/>
      <c r="E33" s="1326">
        <v>17</v>
      </c>
      <c r="F33" s="1326">
        <v>16</v>
      </c>
      <c r="G33" s="1326">
        <v>1</v>
      </c>
      <c r="H33" s="1326">
        <v>15</v>
      </c>
      <c r="I33" s="1326">
        <v>15</v>
      </c>
      <c r="J33" s="1326" t="s">
        <v>9</v>
      </c>
      <c r="K33" s="1326">
        <v>12</v>
      </c>
      <c r="L33" s="1326">
        <v>12</v>
      </c>
      <c r="M33" s="1326">
        <v>0</v>
      </c>
      <c r="N33" s="1331">
        <v>12</v>
      </c>
      <c r="O33" s="1331">
        <v>11</v>
      </c>
      <c r="P33" s="1331">
        <v>1</v>
      </c>
      <c r="Q33" s="468"/>
      <c r="R33" s="1127"/>
    </row>
    <row r="34" spans="1:18" s="1128" customFormat="1" ht="10.5" customHeight="1" x14ac:dyDescent="0.2">
      <c r="A34" s="1125"/>
      <c r="B34" s="1126"/>
      <c r="C34" s="91" t="s">
        <v>55</v>
      </c>
      <c r="D34" s="91"/>
      <c r="E34" s="1326">
        <v>3</v>
      </c>
      <c r="F34" s="1326">
        <v>3</v>
      </c>
      <c r="G34" s="1326" t="s">
        <v>9</v>
      </c>
      <c r="H34" s="1326">
        <v>2</v>
      </c>
      <c r="I34" s="1326">
        <v>2</v>
      </c>
      <c r="J34" s="1326" t="s">
        <v>9</v>
      </c>
      <c r="K34" s="1326">
        <v>3</v>
      </c>
      <c r="L34" s="1326">
        <v>3</v>
      </c>
      <c r="M34" s="1326">
        <v>0</v>
      </c>
      <c r="N34" s="1331">
        <v>2</v>
      </c>
      <c r="O34" s="1331">
        <v>2</v>
      </c>
      <c r="P34" s="1331">
        <v>0</v>
      </c>
      <c r="Q34" s="468"/>
      <c r="R34" s="1127"/>
    </row>
    <row r="35" spans="1:18" s="1124" customFormat="1" ht="10.5" customHeight="1" x14ac:dyDescent="0.2">
      <c r="A35" s="1129"/>
      <c r="B35" s="1119"/>
      <c r="C35" s="91" t="s">
        <v>64</v>
      </c>
      <c r="D35" s="91"/>
      <c r="E35" s="1326">
        <v>13</v>
      </c>
      <c r="F35" s="1326">
        <v>12</v>
      </c>
      <c r="G35" s="1326">
        <v>1</v>
      </c>
      <c r="H35" s="1326">
        <v>13</v>
      </c>
      <c r="I35" s="1326">
        <v>13</v>
      </c>
      <c r="J35" s="1326" t="s">
        <v>9</v>
      </c>
      <c r="K35" s="1326">
        <v>6</v>
      </c>
      <c r="L35" s="1326">
        <v>6</v>
      </c>
      <c r="M35" s="1326">
        <v>0</v>
      </c>
      <c r="N35" s="1331">
        <v>9</v>
      </c>
      <c r="O35" s="1331">
        <v>9</v>
      </c>
      <c r="P35" s="1331">
        <v>0</v>
      </c>
      <c r="Q35" s="1137"/>
      <c r="R35" s="1131"/>
    </row>
    <row r="36" spans="1:18" s="1124" customFormat="1" ht="10.5" customHeight="1" x14ac:dyDescent="0.2">
      <c r="A36" s="1129"/>
      <c r="B36" s="1119"/>
      <c r="C36" s="91" t="s">
        <v>66</v>
      </c>
      <c r="D36" s="91"/>
      <c r="E36" s="1326">
        <v>6</v>
      </c>
      <c r="F36" s="1326">
        <v>6</v>
      </c>
      <c r="G36" s="1326" t="s">
        <v>9</v>
      </c>
      <c r="H36" s="1326">
        <v>5</v>
      </c>
      <c r="I36" s="1326">
        <v>5</v>
      </c>
      <c r="J36" s="1326" t="s">
        <v>9</v>
      </c>
      <c r="K36" s="1326">
        <v>3</v>
      </c>
      <c r="L36" s="1326">
        <v>2</v>
      </c>
      <c r="M36" s="1326">
        <v>1</v>
      </c>
      <c r="N36" s="1331">
        <v>6</v>
      </c>
      <c r="O36" s="1331">
        <v>5</v>
      </c>
      <c r="P36" s="1331">
        <v>1</v>
      </c>
      <c r="Q36" s="1137"/>
      <c r="R36" s="1131"/>
    </row>
    <row r="37" spans="1:18" s="1124" customFormat="1" ht="10.5" customHeight="1" x14ac:dyDescent="0.2">
      <c r="A37" s="1129"/>
      <c r="B37" s="1119"/>
      <c r="C37" s="91" t="s">
        <v>75</v>
      </c>
      <c r="D37" s="91"/>
      <c r="E37" s="1326">
        <v>3</v>
      </c>
      <c r="F37" s="1326">
        <v>2</v>
      </c>
      <c r="G37" s="1326">
        <v>1</v>
      </c>
      <c r="H37" s="1326">
        <v>3</v>
      </c>
      <c r="I37" s="1326">
        <v>3</v>
      </c>
      <c r="J37" s="1326" t="s">
        <v>9</v>
      </c>
      <c r="K37" s="1326">
        <v>6</v>
      </c>
      <c r="L37" s="1326">
        <v>6</v>
      </c>
      <c r="M37" s="1326">
        <v>0</v>
      </c>
      <c r="N37" s="1331">
        <v>2</v>
      </c>
      <c r="O37" s="1331">
        <v>2</v>
      </c>
      <c r="P37" s="1331">
        <v>0</v>
      </c>
      <c r="Q37" s="1137"/>
      <c r="R37" s="1131"/>
    </row>
    <row r="38" spans="1:18" s="1124" customFormat="1" ht="10.5" customHeight="1" x14ac:dyDescent="0.2">
      <c r="A38" s="1129"/>
      <c r="B38" s="1119"/>
      <c r="C38" s="91" t="s">
        <v>61</v>
      </c>
      <c r="D38" s="91"/>
      <c r="E38" s="1326">
        <v>10</v>
      </c>
      <c r="F38" s="1326">
        <v>10</v>
      </c>
      <c r="G38" s="1326" t="s">
        <v>9</v>
      </c>
      <c r="H38" s="1326">
        <v>6</v>
      </c>
      <c r="I38" s="1326">
        <v>5</v>
      </c>
      <c r="J38" s="1326">
        <v>1</v>
      </c>
      <c r="K38" s="1326">
        <v>6</v>
      </c>
      <c r="L38" s="1326">
        <v>5</v>
      </c>
      <c r="M38" s="1326">
        <v>1</v>
      </c>
      <c r="N38" s="1331">
        <v>10</v>
      </c>
      <c r="O38" s="1331">
        <v>10</v>
      </c>
      <c r="P38" s="1331">
        <v>0</v>
      </c>
      <c r="Q38" s="1137"/>
      <c r="R38" s="1131"/>
    </row>
    <row r="39" spans="1:18" s="1124" customFormat="1" ht="10.5" customHeight="1" x14ac:dyDescent="0.2">
      <c r="A39" s="1129"/>
      <c r="B39" s="1119"/>
      <c r="C39" s="91" t="s">
        <v>56</v>
      </c>
      <c r="D39" s="91"/>
      <c r="E39" s="1326">
        <v>5</v>
      </c>
      <c r="F39" s="1326">
        <v>5</v>
      </c>
      <c r="G39" s="1326" t="s">
        <v>9</v>
      </c>
      <c r="H39" s="1326">
        <v>7</v>
      </c>
      <c r="I39" s="1326">
        <v>7</v>
      </c>
      <c r="J39" s="1326" t="s">
        <v>9</v>
      </c>
      <c r="K39" s="1326">
        <v>2</v>
      </c>
      <c r="L39" s="1326">
        <v>2</v>
      </c>
      <c r="M39" s="1326">
        <v>0</v>
      </c>
      <c r="N39" s="1331">
        <v>2</v>
      </c>
      <c r="O39" s="1331">
        <v>2</v>
      </c>
      <c r="P39" s="1331">
        <v>0</v>
      </c>
      <c r="Q39" s="1137"/>
      <c r="R39" s="1131"/>
    </row>
    <row r="40" spans="1:18" s="1124" customFormat="1" ht="10.5" customHeight="1" x14ac:dyDescent="0.2">
      <c r="A40" s="1129"/>
      <c r="B40" s="1119"/>
      <c r="C40" s="91" t="s">
        <v>74</v>
      </c>
      <c r="D40" s="91"/>
      <c r="E40" s="1326">
        <v>8</v>
      </c>
      <c r="F40" s="1326">
        <v>7</v>
      </c>
      <c r="G40" s="1326">
        <v>1</v>
      </c>
      <c r="H40" s="1326">
        <v>10</v>
      </c>
      <c r="I40" s="1326">
        <v>9</v>
      </c>
      <c r="J40" s="1326">
        <v>1</v>
      </c>
      <c r="K40" s="1326">
        <v>8</v>
      </c>
      <c r="L40" s="1326">
        <v>8</v>
      </c>
      <c r="M40" s="1326">
        <v>0</v>
      </c>
      <c r="N40" s="1331">
        <v>5</v>
      </c>
      <c r="O40" s="1331">
        <v>5</v>
      </c>
      <c r="P40" s="1331">
        <v>0</v>
      </c>
      <c r="Q40" s="1137"/>
      <c r="R40" s="1131"/>
    </row>
    <row r="41" spans="1:18" s="1124" customFormat="1" ht="10.5" customHeight="1" x14ac:dyDescent="0.2">
      <c r="A41" s="1129"/>
      <c r="B41" s="1119"/>
      <c r="C41" s="91" t="s">
        <v>76</v>
      </c>
      <c r="D41" s="91"/>
      <c r="E41" s="1326">
        <v>3</v>
      </c>
      <c r="F41" s="1326">
        <v>3</v>
      </c>
      <c r="G41" s="1326" t="s">
        <v>9</v>
      </c>
      <c r="H41" s="1326">
        <v>6</v>
      </c>
      <c r="I41" s="1326">
        <v>6</v>
      </c>
      <c r="J41" s="1326" t="s">
        <v>9</v>
      </c>
      <c r="K41" s="1326">
        <v>2</v>
      </c>
      <c r="L41" s="1326">
        <v>2</v>
      </c>
      <c r="M41" s="1326">
        <v>0</v>
      </c>
      <c r="N41" s="1331">
        <v>5</v>
      </c>
      <c r="O41" s="1331">
        <v>5</v>
      </c>
      <c r="P41" s="1331">
        <v>0</v>
      </c>
      <c r="Q41" s="1137"/>
      <c r="R41" s="1131"/>
    </row>
    <row r="42" spans="1:18" s="1124" customFormat="1" ht="10.5" customHeight="1" x14ac:dyDescent="0.2">
      <c r="A42" s="1129"/>
      <c r="B42" s="1119"/>
      <c r="C42" s="91" t="s">
        <v>60</v>
      </c>
      <c r="D42" s="91"/>
      <c r="E42" s="1326">
        <v>12</v>
      </c>
      <c r="F42" s="1326">
        <v>11</v>
      </c>
      <c r="G42" s="1326">
        <v>1</v>
      </c>
      <c r="H42" s="1326">
        <v>16</v>
      </c>
      <c r="I42" s="1326">
        <v>14</v>
      </c>
      <c r="J42" s="1326">
        <v>2</v>
      </c>
      <c r="K42" s="1326">
        <v>8</v>
      </c>
      <c r="L42" s="1326">
        <v>7</v>
      </c>
      <c r="M42" s="1326">
        <v>1</v>
      </c>
      <c r="N42" s="1331">
        <v>11</v>
      </c>
      <c r="O42" s="1331">
        <v>10</v>
      </c>
      <c r="P42" s="1331">
        <v>1</v>
      </c>
      <c r="Q42" s="1137"/>
      <c r="R42" s="1131"/>
    </row>
    <row r="43" spans="1:18" s="1124" customFormat="1" ht="10.5" customHeight="1" x14ac:dyDescent="0.2">
      <c r="A43" s="1129"/>
      <c r="B43" s="1119"/>
      <c r="C43" s="91" t="s">
        <v>59</v>
      </c>
      <c r="D43" s="91"/>
      <c r="E43" s="1326">
        <v>29</v>
      </c>
      <c r="F43" s="1326">
        <v>28</v>
      </c>
      <c r="G43" s="1326">
        <v>1</v>
      </c>
      <c r="H43" s="1326">
        <v>19</v>
      </c>
      <c r="I43" s="1326">
        <v>17</v>
      </c>
      <c r="J43" s="1326">
        <v>2</v>
      </c>
      <c r="K43" s="1326">
        <v>16</v>
      </c>
      <c r="L43" s="1326">
        <v>16</v>
      </c>
      <c r="M43" s="1326">
        <v>0</v>
      </c>
      <c r="N43" s="1331">
        <v>14</v>
      </c>
      <c r="O43" s="1331">
        <v>12</v>
      </c>
      <c r="P43" s="1331">
        <v>2</v>
      </c>
      <c r="Q43" s="1137"/>
      <c r="R43" s="1131"/>
    </row>
    <row r="44" spans="1:18" s="1124" customFormat="1" ht="10.5" customHeight="1" x14ac:dyDescent="0.2">
      <c r="A44" s="1129"/>
      <c r="B44" s="1119"/>
      <c r="C44" s="91" t="s">
        <v>57</v>
      </c>
      <c r="D44" s="91"/>
      <c r="E44" s="1326" t="s">
        <v>9</v>
      </c>
      <c r="F44" s="1326" t="s">
        <v>9</v>
      </c>
      <c r="G44" s="1326" t="s">
        <v>9</v>
      </c>
      <c r="H44" s="1326">
        <v>3</v>
      </c>
      <c r="I44" s="1326">
        <v>3</v>
      </c>
      <c r="J44" s="1326" t="s">
        <v>9</v>
      </c>
      <c r="K44" s="1326">
        <v>4</v>
      </c>
      <c r="L44" s="1326">
        <v>3</v>
      </c>
      <c r="M44" s="1326">
        <v>1</v>
      </c>
      <c r="N44" s="1331">
        <v>4</v>
      </c>
      <c r="O44" s="1331">
        <v>4</v>
      </c>
      <c r="P44" s="1331">
        <v>0</v>
      </c>
      <c r="Q44" s="1137"/>
      <c r="R44" s="1131"/>
    </row>
    <row r="45" spans="1:18" s="1124" customFormat="1" ht="10.5" customHeight="1" x14ac:dyDescent="0.2">
      <c r="A45" s="1129"/>
      <c r="B45" s="1119"/>
      <c r="C45" s="91" t="s">
        <v>63</v>
      </c>
      <c r="D45" s="91"/>
      <c r="E45" s="1326">
        <v>25</v>
      </c>
      <c r="F45" s="1326">
        <v>23</v>
      </c>
      <c r="G45" s="1326">
        <v>2</v>
      </c>
      <c r="H45" s="1326">
        <v>18</v>
      </c>
      <c r="I45" s="1326">
        <v>17</v>
      </c>
      <c r="J45" s="1326">
        <v>1</v>
      </c>
      <c r="K45" s="1326">
        <v>24</v>
      </c>
      <c r="L45" s="1326">
        <v>23</v>
      </c>
      <c r="M45" s="1326">
        <v>1</v>
      </c>
      <c r="N45" s="1331">
        <v>11</v>
      </c>
      <c r="O45" s="1331">
        <v>11</v>
      </c>
      <c r="P45" s="1331">
        <v>0</v>
      </c>
      <c r="Q45" s="1137"/>
      <c r="R45" s="1131"/>
    </row>
    <row r="46" spans="1:18" s="1124" customFormat="1" ht="10.5" customHeight="1" x14ac:dyDescent="0.2">
      <c r="A46" s="1129"/>
      <c r="B46" s="1119"/>
      <c r="C46" s="91" t="s">
        <v>79</v>
      </c>
      <c r="D46" s="91"/>
      <c r="E46" s="1326">
        <v>12</v>
      </c>
      <c r="F46" s="1326">
        <v>12</v>
      </c>
      <c r="G46" s="1326" t="s">
        <v>9</v>
      </c>
      <c r="H46" s="1326">
        <v>11</v>
      </c>
      <c r="I46" s="1326">
        <v>11</v>
      </c>
      <c r="J46" s="1326" t="s">
        <v>9</v>
      </c>
      <c r="K46" s="1326">
        <v>16</v>
      </c>
      <c r="L46" s="1326">
        <v>15</v>
      </c>
      <c r="M46" s="1326">
        <v>1</v>
      </c>
      <c r="N46" s="1331">
        <v>7</v>
      </c>
      <c r="O46" s="1331">
        <v>7</v>
      </c>
      <c r="P46" s="1331">
        <v>0</v>
      </c>
      <c r="Q46" s="1137"/>
      <c r="R46" s="1131"/>
    </row>
    <row r="47" spans="1:18" s="1124" customFormat="1" ht="10.5" customHeight="1" x14ac:dyDescent="0.2">
      <c r="A47" s="1129"/>
      <c r="B47" s="1119"/>
      <c r="C47" s="91" t="s">
        <v>58</v>
      </c>
      <c r="D47" s="91"/>
      <c r="E47" s="1326">
        <v>18</v>
      </c>
      <c r="F47" s="1326">
        <v>18</v>
      </c>
      <c r="G47" s="1326" t="s">
        <v>9</v>
      </c>
      <c r="H47" s="1326">
        <v>15</v>
      </c>
      <c r="I47" s="1326">
        <v>15</v>
      </c>
      <c r="J47" s="1326" t="s">
        <v>9</v>
      </c>
      <c r="K47" s="1326">
        <v>12</v>
      </c>
      <c r="L47" s="1326">
        <v>12</v>
      </c>
      <c r="M47" s="1326">
        <v>0</v>
      </c>
      <c r="N47" s="1331">
        <v>12</v>
      </c>
      <c r="O47" s="1331">
        <v>11</v>
      </c>
      <c r="P47" s="1331">
        <v>1</v>
      </c>
      <c r="Q47" s="1137"/>
      <c r="R47" s="1131"/>
    </row>
    <row r="48" spans="1:18" s="1124" customFormat="1" ht="10.5" customHeight="1" x14ac:dyDescent="0.2">
      <c r="A48" s="1129"/>
      <c r="B48" s="1119"/>
      <c r="C48" s="91" t="s">
        <v>65</v>
      </c>
      <c r="D48" s="91"/>
      <c r="E48" s="1326">
        <v>11</v>
      </c>
      <c r="F48" s="1326">
        <v>11</v>
      </c>
      <c r="G48" s="1326" t="s">
        <v>9</v>
      </c>
      <c r="H48" s="1326">
        <v>3</v>
      </c>
      <c r="I48" s="1326">
        <v>3</v>
      </c>
      <c r="J48" s="1326" t="s">
        <v>9</v>
      </c>
      <c r="K48" s="1326">
        <v>6</v>
      </c>
      <c r="L48" s="1326">
        <v>5</v>
      </c>
      <c r="M48" s="1326">
        <v>1</v>
      </c>
      <c r="N48" s="1331">
        <v>7</v>
      </c>
      <c r="O48" s="1331">
        <v>7</v>
      </c>
      <c r="P48" s="1331">
        <v>0</v>
      </c>
      <c r="Q48" s="1137"/>
      <c r="R48" s="1131"/>
    </row>
    <row r="49" spans="1:18" s="1124" customFormat="1" ht="10.5" customHeight="1" x14ac:dyDescent="0.2">
      <c r="A49" s="1129"/>
      <c r="B49" s="1119"/>
      <c r="C49" s="91" t="s">
        <v>67</v>
      </c>
      <c r="D49" s="91"/>
      <c r="E49" s="1326">
        <v>2</v>
      </c>
      <c r="F49" s="1326">
        <v>2</v>
      </c>
      <c r="G49" s="1326" t="s">
        <v>9</v>
      </c>
      <c r="H49" s="1326">
        <v>2</v>
      </c>
      <c r="I49" s="1326">
        <v>2</v>
      </c>
      <c r="J49" s="1326" t="s">
        <v>9</v>
      </c>
      <c r="K49" s="1326">
        <v>12</v>
      </c>
      <c r="L49" s="1326">
        <v>12</v>
      </c>
      <c r="M49" s="1326">
        <v>0</v>
      </c>
      <c r="N49" s="1331">
        <v>2</v>
      </c>
      <c r="O49" s="1331">
        <v>2</v>
      </c>
      <c r="P49" s="1331">
        <v>0</v>
      </c>
      <c r="Q49" s="1137"/>
      <c r="R49" s="1131"/>
    </row>
    <row r="50" spans="1:18" s="1124" customFormat="1" ht="10.5" customHeight="1" x14ac:dyDescent="0.2">
      <c r="A50" s="1129"/>
      <c r="B50" s="1119"/>
      <c r="C50" s="91" t="s">
        <v>77</v>
      </c>
      <c r="D50" s="91"/>
      <c r="E50" s="1326">
        <v>8</v>
      </c>
      <c r="F50" s="1326">
        <v>7</v>
      </c>
      <c r="G50" s="1326">
        <v>1</v>
      </c>
      <c r="H50" s="1326">
        <v>10</v>
      </c>
      <c r="I50" s="1326">
        <v>10</v>
      </c>
      <c r="J50" s="1326" t="s">
        <v>9</v>
      </c>
      <c r="K50" s="1326">
        <v>11</v>
      </c>
      <c r="L50" s="1326">
        <v>11</v>
      </c>
      <c r="M50" s="1326">
        <v>0</v>
      </c>
      <c r="N50" s="1331">
        <v>7</v>
      </c>
      <c r="O50" s="1331">
        <v>7</v>
      </c>
      <c r="P50" s="1331">
        <v>0</v>
      </c>
      <c r="Q50" s="1137"/>
      <c r="R50" s="1131"/>
    </row>
    <row r="51" spans="1:18" s="1124" customFormat="1" ht="10.5" customHeight="1" x14ac:dyDescent="0.2">
      <c r="A51" s="1129"/>
      <c r="B51" s="1119"/>
      <c r="C51" s="91" t="s">
        <v>502</v>
      </c>
      <c r="D51" s="91"/>
      <c r="E51" s="1326">
        <v>4</v>
      </c>
      <c r="F51" s="1326">
        <v>4</v>
      </c>
      <c r="G51" s="1326" t="s">
        <v>9</v>
      </c>
      <c r="H51" s="1326">
        <v>10</v>
      </c>
      <c r="I51" s="1326">
        <v>10</v>
      </c>
      <c r="J51" s="1326" t="s">
        <v>9</v>
      </c>
      <c r="K51" s="1326">
        <v>1</v>
      </c>
      <c r="L51" s="1326">
        <v>1</v>
      </c>
      <c r="M51" s="1326">
        <v>0</v>
      </c>
      <c r="N51" s="1331">
        <v>5</v>
      </c>
      <c r="O51" s="1331">
        <v>5</v>
      </c>
      <c r="P51" s="1331">
        <v>0</v>
      </c>
      <c r="Q51" s="1137"/>
      <c r="R51" s="1131"/>
    </row>
    <row r="52" spans="1:18" s="1124" customFormat="1" ht="10.5" customHeight="1" x14ac:dyDescent="0.2">
      <c r="A52" s="1129"/>
      <c r="B52" s="1119"/>
      <c r="C52" s="91" t="s">
        <v>503</v>
      </c>
      <c r="D52" s="91"/>
      <c r="E52" s="1326">
        <v>6</v>
      </c>
      <c r="F52" s="1326">
        <v>6</v>
      </c>
      <c r="G52" s="1326" t="s">
        <v>9</v>
      </c>
      <c r="H52" s="1326">
        <v>2</v>
      </c>
      <c r="I52" s="1326">
        <v>2</v>
      </c>
      <c r="J52" s="1326" t="s">
        <v>9</v>
      </c>
      <c r="K52" s="1326">
        <v>2</v>
      </c>
      <c r="L52" s="1326">
        <v>2</v>
      </c>
      <c r="M52" s="1326">
        <v>0</v>
      </c>
      <c r="N52" s="1331">
        <v>5</v>
      </c>
      <c r="O52" s="1331">
        <v>5</v>
      </c>
      <c r="P52" s="1331">
        <v>0</v>
      </c>
      <c r="Q52" s="1137"/>
      <c r="R52" s="1131"/>
    </row>
    <row r="53" spans="1:18" s="1124" customFormat="1" ht="10.5" customHeight="1" x14ac:dyDescent="0.2">
      <c r="A53" s="1129"/>
      <c r="B53" s="1119"/>
      <c r="C53" s="91" t="s">
        <v>504</v>
      </c>
      <c r="D53" s="91"/>
      <c r="E53" s="1326">
        <v>13</v>
      </c>
      <c r="F53" s="1326">
        <v>13</v>
      </c>
      <c r="G53" s="1326" t="s">
        <v>9</v>
      </c>
      <c r="H53" s="1326">
        <v>20</v>
      </c>
      <c r="I53" s="1326">
        <v>19</v>
      </c>
      <c r="J53" s="1326">
        <v>1</v>
      </c>
      <c r="K53" s="1326">
        <v>15</v>
      </c>
      <c r="L53" s="1326">
        <v>15</v>
      </c>
      <c r="M53" s="1326">
        <v>0</v>
      </c>
      <c r="N53" s="1331">
        <v>22</v>
      </c>
      <c r="O53" s="1331">
        <v>22</v>
      </c>
      <c r="P53" s="1331">
        <v>0</v>
      </c>
      <c r="Q53" s="1137"/>
      <c r="R53" s="1131"/>
    </row>
    <row r="54" spans="1:18" s="1124" customFormat="1" ht="3" customHeight="1" thickBot="1" x14ac:dyDescent="0.25">
      <c r="A54" s="1129"/>
      <c r="B54" s="1119"/>
      <c r="C54" s="91"/>
      <c r="D54" s="91"/>
      <c r="E54" s="1130"/>
      <c r="F54" s="1130"/>
      <c r="G54" s="1130"/>
      <c r="H54" s="1245"/>
      <c r="I54" s="1246"/>
      <c r="J54" s="1245"/>
      <c r="K54" s="1245"/>
      <c r="L54" s="1245"/>
      <c r="M54" s="1245"/>
      <c r="N54" s="1245"/>
      <c r="O54" s="1246"/>
      <c r="P54" s="1246"/>
      <c r="Q54" s="1137"/>
      <c r="R54" s="1131"/>
    </row>
    <row r="55" spans="1:18" s="141" customFormat="1" ht="13.5" thickBot="1" x14ac:dyDescent="0.25">
      <c r="A55" s="139"/>
      <c r="B55" s="140"/>
      <c r="C55" s="1586" t="s">
        <v>531</v>
      </c>
      <c r="D55" s="1587"/>
      <c r="E55" s="1587"/>
      <c r="F55" s="1587"/>
      <c r="G55" s="1587"/>
      <c r="H55" s="1587"/>
      <c r="I55" s="1587"/>
      <c r="J55" s="1587"/>
      <c r="K55" s="1587"/>
      <c r="L55" s="1587"/>
      <c r="M55" s="1587"/>
      <c r="N55" s="1587"/>
      <c r="O55" s="1587"/>
      <c r="P55" s="1588"/>
      <c r="Q55" s="468"/>
      <c r="R55" s="1117"/>
    </row>
    <row r="56" spans="1:18" s="1128" customFormat="1" ht="13.5" customHeight="1" x14ac:dyDescent="0.2">
      <c r="A56" s="1125"/>
      <c r="B56" s="1126"/>
      <c r="C56" s="1589" t="s">
        <v>68</v>
      </c>
      <c r="D56" s="1589"/>
      <c r="E56" s="1325">
        <v>6088165</v>
      </c>
      <c r="F56" s="1325">
        <v>4724341</v>
      </c>
      <c r="G56" s="1325">
        <v>1363824</v>
      </c>
      <c r="H56" s="1325">
        <v>5632280.1093787542</v>
      </c>
      <c r="I56" s="1325">
        <v>4227311.3384724176</v>
      </c>
      <c r="J56" s="1322">
        <v>1404968.7709066996</v>
      </c>
      <c r="K56" s="1322">
        <v>5161342.6813148363</v>
      </c>
      <c r="L56" s="1322">
        <v>3772650.2747378773</v>
      </c>
      <c r="M56" s="1322">
        <v>1388692.4065767338</v>
      </c>
      <c r="N56" s="1323">
        <v>4986266.0743364329</v>
      </c>
      <c r="O56" s="1323">
        <v>3613992.9618459223</v>
      </c>
      <c r="P56" s="1323">
        <v>1372273.1124906843</v>
      </c>
      <c r="Q56" s="468"/>
      <c r="R56" s="1127"/>
    </row>
    <row r="57" spans="1:18" s="1128" customFormat="1" ht="10.5" customHeight="1" x14ac:dyDescent="0.2">
      <c r="A57" s="1125"/>
      <c r="B57" s="1126"/>
      <c r="C57" s="91" t="s">
        <v>62</v>
      </c>
      <c r="D57" s="91"/>
      <c r="E57" s="1324">
        <v>518465</v>
      </c>
      <c r="F57" s="1324">
        <v>413310</v>
      </c>
      <c r="G57" s="1324">
        <v>105155</v>
      </c>
      <c r="H57" s="1324">
        <v>492419.84015690343</v>
      </c>
      <c r="I57" s="1324">
        <v>378350.50863564847</v>
      </c>
      <c r="J57" s="1324">
        <v>114069.33152126434</v>
      </c>
      <c r="K57" s="1324">
        <v>451423.79306546977</v>
      </c>
      <c r="L57" s="1324">
        <v>329772.94180300366</v>
      </c>
      <c r="M57" s="1324">
        <v>121650.85126246548</v>
      </c>
      <c r="N57" s="1324">
        <v>458429.52352421766</v>
      </c>
      <c r="O57" s="1324">
        <v>346111.03538275923</v>
      </c>
      <c r="P57" s="1324">
        <v>112318.48814145925</v>
      </c>
      <c r="Q57" s="468"/>
      <c r="R57" s="1127"/>
    </row>
    <row r="58" spans="1:18" s="1128" customFormat="1" ht="10.5" customHeight="1" x14ac:dyDescent="0.2">
      <c r="A58" s="1125"/>
      <c r="B58" s="1126"/>
      <c r="C58" s="91" t="s">
        <v>55</v>
      </c>
      <c r="D58" s="91"/>
      <c r="E58" s="1324">
        <v>46188</v>
      </c>
      <c r="F58" s="1324">
        <v>37709</v>
      </c>
      <c r="G58" s="1324">
        <v>8479</v>
      </c>
      <c r="H58" s="1324">
        <v>50661.840322218806</v>
      </c>
      <c r="I58" s="1324">
        <v>40670.425143940614</v>
      </c>
      <c r="J58" s="1324">
        <v>9991.4151782782155</v>
      </c>
      <c r="K58" s="1324">
        <v>34609.607077418419</v>
      </c>
      <c r="L58" s="1324">
        <v>26060.683297840835</v>
      </c>
      <c r="M58" s="1324">
        <v>8548.9237795775844</v>
      </c>
      <c r="N58" s="1324">
        <v>42098.591350396498</v>
      </c>
      <c r="O58" s="1324">
        <v>27948.500784243432</v>
      </c>
      <c r="P58" s="1324">
        <v>14150.090566153001</v>
      </c>
      <c r="Q58" s="468"/>
      <c r="R58" s="1127"/>
    </row>
    <row r="59" spans="1:18" s="1124" customFormat="1" ht="10.5" customHeight="1" x14ac:dyDescent="0.2">
      <c r="A59" s="1129"/>
      <c r="B59" s="1119"/>
      <c r="C59" s="91" t="s">
        <v>64</v>
      </c>
      <c r="D59" s="91"/>
      <c r="E59" s="1324">
        <v>590009</v>
      </c>
      <c r="F59" s="1324">
        <v>491273</v>
      </c>
      <c r="G59" s="1324">
        <v>98736</v>
      </c>
      <c r="H59" s="1324">
        <v>520135.84415003384</v>
      </c>
      <c r="I59" s="1324">
        <v>417069.10523299978</v>
      </c>
      <c r="J59" s="1324">
        <v>103066.73891704167</v>
      </c>
      <c r="K59" s="1324">
        <v>434468.80365281092</v>
      </c>
      <c r="L59" s="1324">
        <v>350059.66387323674</v>
      </c>
      <c r="M59" s="1324">
        <v>84409.139779575955</v>
      </c>
      <c r="N59" s="1324">
        <v>444989.87014116719</v>
      </c>
      <c r="O59" s="1324">
        <v>345865.64866884617</v>
      </c>
      <c r="P59" s="1324">
        <v>99124.221472320118</v>
      </c>
      <c r="Q59" s="1137"/>
      <c r="R59" s="1131"/>
    </row>
    <row r="60" spans="1:18" s="1124" customFormat="1" ht="10.5" customHeight="1" x14ac:dyDescent="0.2">
      <c r="A60" s="1129"/>
      <c r="B60" s="1119"/>
      <c r="C60" s="91" t="s">
        <v>66</v>
      </c>
      <c r="D60" s="91"/>
      <c r="E60" s="1324">
        <v>59148</v>
      </c>
      <c r="F60" s="1324">
        <v>46832</v>
      </c>
      <c r="G60" s="1324">
        <v>12316</v>
      </c>
      <c r="H60" s="1324">
        <v>51410.475547211063</v>
      </c>
      <c r="I60" s="1324">
        <v>44360.995979963765</v>
      </c>
      <c r="J60" s="1324">
        <v>7049.4795672472765</v>
      </c>
      <c r="K60" s="1324">
        <v>52289.14042223891</v>
      </c>
      <c r="L60" s="1324">
        <v>42259.89471315909</v>
      </c>
      <c r="M60" s="1324">
        <v>10029.245709079871</v>
      </c>
      <c r="N60" s="1324">
        <v>51158.816951243054</v>
      </c>
      <c r="O60" s="1324">
        <v>42583.601067845091</v>
      </c>
      <c r="P60" s="1324">
        <v>8575.2158833980047</v>
      </c>
      <c r="Q60" s="1137"/>
      <c r="R60" s="1131"/>
    </row>
    <row r="61" spans="1:18" s="1124" customFormat="1" ht="10.5" customHeight="1" x14ac:dyDescent="0.2">
      <c r="A61" s="1129"/>
      <c r="B61" s="1119"/>
      <c r="C61" s="91" t="s">
        <v>75</v>
      </c>
      <c r="D61" s="91"/>
      <c r="E61" s="1324">
        <v>68180</v>
      </c>
      <c r="F61" s="1324">
        <v>49311</v>
      </c>
      <c r="G61" s="1324">
        <v>18869</v>
      </c>
      <c r="H61" s="1324">
        <v>58800.215824225103</v>
      </c>
      <c r="I61" s="1324">
        <v>45812.959190139038</v>
      </c>
      <c r="J61" s="1324">
        <v>12987.256634086085</v>
      </c>
      <c r="K61" s="1324">
        <v>54663.930784605938</v>
      </c>
      <c r="L61" s="1324">
        <v>43470.090761574742</v>
      </c>
      <c r="M61" s="1324">
        <v>11193.840023031144</v>
      </c>
      <c r="N61" s="1324">
        <v>49788.547431178689</v>
      </c>
      <c r="O61" s="1324">
        <v>37703.895208957059</v>
      </c>
      <c r="P61" s="1324">
        <v>12084.652222221644</v>
      </c>
      <c r="Q61" s="1137"/>
      <c r="R61" s="1131"/>
    </row>
    <row r="62" spans="1:18" s="1124" customFormat="1" ht="10.5" customHeight="1" x14ac:dyDescent="0.2">
      <c r="A62" s="1129"/>
      <c r="B62" s="1119"/>
      <c r="C62" s="91" t="s">
        <v>61</v>
      </c>
      <c r="D62" s="91"/>
      <c r="E62" s="1324">
        <v>175057</v>
      </c>
      <c r="F62" s="1324">
        <v>133446</v>
      </c>
      <c r="G62" s="1324">
        <v>41611</v>
      </c>
      <c r="H62" s="1324">
        <v>189450.90738785334</v>
      </c>
      <c r="I62" s="1324">
        <v>144636.42031419845</v>
      </c>
      <c r="J62" s="1324">
        <v>44814.48707365388</v>
      </c>
      <c r="K62" s="1324">
        <v>153038.6995677689</v>
      </c>
      <c r="L62" s="1324">
        <v>109433.40968195179</v>
      </c>
      <c r="M62" s="1324">
        <v>43605.289885817714</v>
      </c>
      <c r="N62" s="1324">
        <v>147896.07234176708</v>
      </c>
      <c r="O62" s="1324">
        <v>104962.41168407485</v>
      </c>
      <c r="P62" s="1324">
        <v>42933.660657692315</v>
      </c>
      <c r="Q62" s="1137"/>
      <c r="R62" s="1131"/>
    </row>
    <row r="63" spans="1:18" s="1124" customFormat="1" ht="10.5" customHeight="1" x14ac:dyDescent="0.2">
      <c r="A63" s="1129"/>
      <c r="B63" s="1119"/>
      <c r="C63" s="91" t="s">
        <v>56</v>
      </c>
      <c r="D63" s="91"/>
      <c r="E63" s="1324">
        <v>84085</v>
      </c>
      <c r="F63" s="1324">
        <v>68150</v>
      </c>
      <c r="G63" s="1324">
        <v>15935</v>
      </c>
      <c r="H63" s="1324">
        <v>76159.055782330703</v>
      </c>
      <c r="I63" s="1324">
        <v>58855.894719723234</v>
      </c>
      <c r="J63" s="1324">
        <v>17303.161062607483</v>
      </c>
      <c r="K63" s="1324">
        <v>67121.78799680683</v>
      </c>
      <c r="L63" s="1324">
        <v>50779.565851441643</v>
      </c>
      <c r="M63" s="1324">
        <v>16342.222145365145</v>
      </c>
      <c r="N63" s="1324">
        <v>59885.580198548771</v>
      </c>
      <c r="O63" s="1324">
        <v>43832.330292894498</v>
      </c>
      <c r="P63" s="1324">
        <v>16053.249905654242</v>
      </c>
      <c r="Q63" s="1137"/>
      <c r="R63" s="1131"/>
    </row>
    <row r="64" spans="1:18" s="1124" customFormat="1" ht="10.5" customHeight="1" x14ac:dyDescent="0.2">
      <c r="A64" s="1129"/>
      <c r="B64" s="1119"/>
      <c r="C64" s="91" t="s">
        <v>74</v>
      </c>
      <c r="D64" s="91"/>
      <c r="E64" s="1324">
        <v>257590</v>
      </c>
      <c r="F64" s="1324">
        <v>172557</v>
      </c>
      <c r="G64" s="1324">
        <v>85033</v>
      </c>
      <c r="H64" s="1324">
        <v>210837.30204506323</v>
      </c>
      <c r="I64" s="1324">
        <v>153914.55256043855</v>
      </c>
      <c r="J64" s="1324">
        <v>56922.749484624845</v>
      </c>
      <c r="K64" s="1324">
        <v>177438.13254572538</v>
      </c>
      <c r="L64" s="1324">
        <v>119603.41258584381</v>
      </c>
      <c r="M64" s="1324">
        <v>57834.71995988163</v>
      </c>
      <c r="N64" s="1324">
        <v>165533.50995650026</v>
      </c>
      <c r="O64" s="1324">
        <v>110320.09651835629</v>
      </c>
      <c r="P64" s="1324">
        <v>55213.413438143289</v>
      </c>
      <c r="Q64" s="1137"/>
      <c r="R64" s="1131"/>
    </row>
    <row r="65" spans="1:18" s="1124" customFormat="1" ht="10.5" customHeight="1" x14ac:dyDescent="0.2">
      <c r="A65" s="1129"/>
      <c r="B65" s="1119"/>
      <c r="C65" s="91" t="s">
        <v>76</v>
      </c>
      <c r="D65" s="91"/>
      <c r="E65" s="1324">
        <v>56313</v>
      </c>
      <c r="F65" s="1324">
        <v>45089</v>
      </c>
      <c r="G65" s="1324">
        <v>11224</v>
      </c>
      <c r="H65" s="1324">
        <v>52030.143195403361</v>
      </c>
      <c r="I65" s="1324">
        <v>45699.157291140335</v>
      </c>
      <c r="J65" s="1324">
        <v>6330.9859042630778</v>
      </c>
      <c r="K65" s="1324">
        <v>42901.245263802266</v>
      </c>
      <c r="L65" s="1324">
        <v>33589.86204277596</v>
      </c>
      <c r="M65" s="1324">
        <v>9311.3832210263463</v>
      </c>
      <c r="N65" s="1324">
        <v>38133.060739566674</v>
      </c>
      <c r="O65" s="1324">
        <v>33222.383784018071</v>
      </c>
      <c r="P65" s="1324">
        <v>4910.6769555486426</v>
      </c>
      <c r="Q65" s="1137"/>
      <c r="R65" s="1131"/>
    </row>
    <row r="66" spans="1:18" s="1124" customFormat="1" ht="10.5" customHeight="1" x14ac:dyDescent="0.2">
      <c r="A66" s="1129"/>
      <c r="B66" s="1119"/>
      <c r="C66" s="91" t="s">
        <v>60</v>
      </c>
      <c r="D66" s="91"/>
      <c r="E66" s="1324">
        <v>358338</v>
      </c>
      <c r="F66" s="1324">
        <v>281392</v>
      </c>
      <c r="G66" s="1324">
        <v>76946</v>
      </c>
      <c r="H66" s="1324">
        <v>327745.66025903902</v>
      </c>
      <c r="I66" s="1324">
        <v>246463.70265036757</v>
      </c>
      <c r="J66" s="1324">
        <v>81281.957608670316</v>
      </c>
      <c r="K66" s="1324">
        <v>270912.92749951192</v>
      </c>
      <c r="L66" s="1324">
        <v>195686.55235140127</v>
      </c>
      <c r="M66" s="1324">
        <v>75226.375148111518</v>
      </c>
      <c r="N66" s="1324">
        <v>269386.10251255624</v>
      </c>
      <c r="O66" s="1324">
        <v>200618.1641248602</v>
      </c>
      <c r="P66" s="1324">
        <v>68767.938387695714</v>
      </c>
      <c r="Q66" s="1137"/>
      <c r="R66" s="1131"/>
    </row>
    <row r="67" spans="1:18" s="1124" customFormat="1" ht="10.5" customHeight="1" x14ac:dyDescent="0.2">
      <c r="A67" s="1129"/>
      <c r="B67" s="1119"/>
      <c r="C67" s="91" t="s">
        <v>59</v>
      </c>
      <c r="D67" s="91"/>
      <c r="E67" s="1324">
        <v>1171770</v>
      </c>
      <c r="F67" s="1324">
        <v>811335</v>
      </c>
      <c r="G67" s="1324">
        <v>360434</v>
      </c>
      <c r="H67" s="1324">
        <v>1170807.1538243413</v>
      </c>
      <c r="I67" s="1324">
        <v>783132.24346945819</v>
      </c>
      <c r="J67" s="1324">
        <v>387674.91035489138</v>
      </c>
      <c r="K67" s="1324">
        <v>1154631.4915443736</v>
      </c>
      <c r="L67" s="1324">
        <v>730052.71193805884</v>
      </c>
      <c r="M67" s="1324">
        <v>424578.77960629697</v>
      </c>
      <c r="N67" s="1324">
        <v>1047287.6394669877</v>
      </c>
      <c r="O67" s="1324">
        <v>666529.28065584274</v>
      </c>
      <c r="P67" s="1324">
        <v>380758.35881113674</v>
      </c>
      <c r="Q67" s="1137"/>
      <c r="R67" s="1131"/>
    </row>
    <row r="68" spans="1:18" s="1124" customFormat="1" ht="10.5" customHeight="1" x14ac:dyDescent="0.2">
      <c r="A68" s="1129"/>
      <c r="B68" s="1119"/>
      <c r="C68" s="91" t="s">
        <v>57</v>
      </c>
      <c r="D68" s="91"/>
      <c r="E68" s="1324">
        <v>37391</v>
      </c>
      <c r="F68" s="1324">
        <v>30832</v>
      </c>
      <c r="G68" s="1324">
        <v>6560</v>
      </c>
      <c r="H68" s="1324">
        <v>39245.309622675202</v>
      </c>
      <c r="I68" s="1324">
        <v>27826.912903884535</v>
      </c>
      <c r="J68" s="1324">
        <v>11418.396718790698</v>
      </c>
      <c r="K68" s="1324">
        <v>42298.517622847037</v>
      </c>
      <c r="L68" s="1324">
        <v>24796.59180644136</v>
      </c>
      <c r="M68" s="1324">
        <v>17501.925816405685</v>
      </c>
      <c r="N68" s="1324">
        <v>50801.149342180652</v>
      </c>
      <c r="O68" s="1324">
        <v>34294.313174189345</v>
      </c>
      <c r="P68" s="1324">
        <v>16506.83616799127</v>
      </c>
      <c r="Q68" s="1137"/>
      <c r="R68" s="1131"/>
    </row>
    <row r="69" spans="1:18" s="1124" customFormat="1" ht="10.5" customHeight="1" x14ac:dyDescent="0.2">
      <c r="A69" s="1129"/>
      <c r="B69" s="1119"/>
      <c r="C69" s="91" t="s">
        <v>63</v>
      </c>
      <c r="D69" s="91"/>
      <c r="E69" s="1324">
        <v>1295770</v>
      </c>
      <c r="F69" s="1324">
        <v>1049834</v>
      </c>
      <c r="G69" s="1324">
        <v>245935</v>
      </c>
      <c r="H69" s="1324">
        <v>1114667.8113200651</v>
      </c>
      <c r="I69" s="1324">
        <v>858396.88303957996</v>
      </c>
      <c r="J69" s="1324">
        <v>256270.92828048224</v>
      </c>
      <c r="K69" s="1324">
        <v>1032062.0242365381</v>
      </c>
      <c r="L69" s="1324">
        <v>767317.82660854247</v>
      </c>
      <c r="M69" s="1324">
        <v>264744.19762797403</v>
      </c>
      <c r="N69" s="1324">
        <v>956163.04722336074</v>
      </c>
      <c r="O69" s="1324">
        <v>697971.42756350012</v>
      </c>
      <c r="P69" s="1324">
        <v>258191.61965985477</v>
      </c>
      <c r="Q69" s="1137"/>
      <c r="R69" s="1131"/>
    </row>
    <row r="70" spans="1:18" s="1124" customFormat="1" ht="10.5" customHeight="1" x14ac:dyDescent="0.2">
      <c r="A70" s="1129"/>
      <c r="B70" s="1119"/>
      <c r="C70" s="91" t="s">
        <v>79</v>
      </c>
      <c r="D70" s="91"/>
      <c r="E70" s="1324">
        <v>252336</v>
      </c>
      <c r="F70" s="1324">
        <v>185089</v>
      </c>
      <c r="G70" s="1324">
        <v>67247</v>
      </c>
      <c r="H70" s="1324">
        <v>267482.88302212412</v>
      </c>
      <c r="I70" s="1324">
        <v>187692.33084626417</v>
      </c>
      <c r="J70" s="1324">
        <v>79790.552175859368</v>
      </c>
      <c r="K70" s="1324">
        <v>243918.72255960642</v>
      </c>
      <c r="L70" s="1324">
        <v>171832.61140749138</v>
      </c>
      <c r="M70" s="1324">
        <v>72086.11115211554</v>
      </c>
      <c r="N70" s="1324">
        <v>214830.61748620143</v>
      </c>
      <c r="O70" s="1324">
        <v>153777.52195105157</v>
      </c>
      <c r="P70" s="1324">
        <v>61053.095535149267</v>
      </c>
      <c r="Q70" s="1137"/>
      <c r="R70" s="1131"/>
    </row>
    <row r="71" spans="1:18" s="1124" customFormat="1" ht="10.5" customHeight="1" x14ac:dyDescent="0.2">
      <c r="A71" s="1129"/>
      <c r="B71" s="1119"/>
      <c r="C71" s="91" t="s">
        <v>58</v>
      </c>
      <c r="D71" s="91"/>
      <c r="E71" s="1324">
        <v>360053</v>
      </c>
      <c r="F71" s="1324">
        <v>272349</v>
      </c>
      <c r="G71" s="1324">
        <v>87704</v>
      </c>
      <c r="H71" s="1324">
        <v>343715.33621443989</v>
      </c>
      <c r="I71" s="1324">
        <v>244658.34630460502</v>
      </c>
      <c r="J71" s="1324">
        <v>99056.989909834097</v>
      </c>
      <c r="K71" s="1324">
        <v>297501.09149129956</v>
      </c>
      <c r="L71" s="1324">
        <v>222856.19328934257</v>
      </c>
      <c r="M71" s="1324">
        <v>74644.898201958596</v>
      </c>
      <c r="N71" s="1324">
        <v>316492.39193726477</v>
      </c>
      <c r="O71" s="1324">
        <v>221467.75710715048</v>
      </c>
      <c r="P71" s="1324">
        <v>95024.634830113544</v>
      </c>
      <c r="Q71" s="1137"/>
      <c r="R71" s="1131"/>
    </row>
    <row r="72" spans="1:18" s="1124" customFormat="1" ht="10.5" customHeight="1" x14ac:dyDescent="0.2">
      <c r="A72" s="1129"/>
      <c r="B72" s="1119"/>
      <c r="C72" s="91" t="s">
        <v>65</v>
      </c>
      <c r="D72" s="91"/>
      <c r="E72" s="1324">
        <v>151855</v>
      </c>
      <c r="F72" s="1324">
        <v>126411</v>
      </c>
      <c r="G72" s="1324">
        <v>25443</v>
      </c>
      <c r="H72" s="1324">
        <v>144960.00405319061</v>
      </c>
      <c r="I72" s="1324">
        <v>114172.14282909867</v>
      </c>
      <c r="J72" s="1324">
        <v>30787.861224091874</v>
      </c>
      <c r="K72" s="1324">
        <v>120844.62807505323</v>
      </c>
      <c r="L72" s="1324">
        <v>98442.845513839173</v>
      </c>
      <c r="M72" s="1324">
        <v>22401.78256121399</v>
      </c>
      <c r="N72" s="1324">
        <v>118956.24137873272</v>
      </c>
      <c r="O72" s="1324">
        <v>87926.874856898503</v>
      </c>
      <c r="P72" s="1324">
        <v>31029.366521834057</v>
      </c>
      <c r="Q72" s="1137"/>
      <c r="R72" s="1131"/>
    </row>
    <row r="73" spans="1:18" s="1124" customFormat="1" ht="10.5" customHeight="1" x14ac:dyDescent="0.2">
      <c r="A73" s="1129"/>
      <c r="B73" s="1119"/>
      <c r="C73" s="91" t="s">
        <v>67</v>
      </c>
      <c r="D73" s="91"/>
      <c r="E73" s="1324">
        <v>100768</v>
      </c>
      <c r="F73" s="1324">
        <v>83319</v>
      </c>
      <c r="G73" s="1324">
        <v>17449</v>
      </c>
      <c r="H73" s="1324">
        <v>66599.495077776039</v>
      </c>
      <c r="I73" s="1324">
        <v>50704.756316492749</v>
      </c>
      <c r="J73" s="1324">
        <v>15894.738761283199</v>
      </c>
      <c r="K73" s="1324">
        <v>79344.70608320809</v>
      </c>
      <c r="L73" s="1324">
        <v>66184.484243386963</v>
      </c>
      <c r="M73" s="1324">
        <v>13160.22183982105</v>
      </c>
      <c r="N73" s="1324">
        <v>74583.273334507088</v>
      </c>
      <c r="O73" s="1324">
        <v>58355.207423265078</v>
      </c>
      <c r="P73" s="1324">
        <v>16228.065911241814</v>
      </c>
      <c r="Q73" s="1137"/>
      <c r="R73" s="1131"/>
    </row>
    <row r="74" spans="1:18" s="1124" customFormat="1" ht="10.5" customHeight="1" x14ac:dyDescent="0.2">
      <c r="A74" s="1129"/>
      <c r="B74" s="1119"/>
      <c r="C74" s="91" t="s">
        <v>77</v>
      </c>
      <c r="D74" s="91"/>
      <c r="E74" s="1324">
        <v>193095</v>
      </c>
      <c r="F74" s="1324">
        <v>154108</v>
      </c>
      <c r="G74" s="1324">
        <v>38988</v>
      </c>
      <c r="H74" s="1324">
        <v>154461.8315742253</v>
      </c>
      <c r="I74" s="1324">
        <v>122729.00104445904</v>
      </c>
      <c r="J74" s="1324">
        <v>31732.830529766052</v>
      </c>
      <c r="K74" s="1324">
        <v>140306.43182553464</v>
      </c>
      <c r="L74" s="1324">
        <v>117804.93296858644</v>
      </c>
      <c r="M74" s="1324">
        <v>22501.498856948514</v>
      </c>
      <c r="N74" s="1324">
        <v>138392.03902057523</v>
      </c>
      <c r="O74" s="1324">
        <v>99605.511597528312</v>
      </c>
      <c r="P74" s="1324">
        <v>38786.527423046689</v>
      </c>
      <c r="Q74" s="1137"/>
      <c r="R74" s="1131"/>
    </row>
    <row r="75" spans="1:18" s="1124" customFormat="1" ht="10.5" customHeight="1" x14ac:dyDescent="0.2">
      <c r="A75" s="1129"/>
      <c r="B75" s="1119"/>
      <c r="C75" s="91" t="s">
        <v>502</v>
      </c>
      <c r="D75" s="91"/>
      <c r="E75" s="1324">
        <v>80631</v>
      </c>
      <c r="F75" s="1324">
        <v>65927</v>
      </c>
      <c r="G75" s="1324">
        <v>14704</v>
      </c>
      <c r="H75" s="1324">
        <v>82024.000000000146</v>
      </c>
      <c r="I75" s="1324">
        <v>69348.99999999984</v>
      </c>
      <c r="J75" s="1324">
        <v>12674.999999999995</v>
      </c>
      <c r="K75" s="1324">
        <v>83099.000000000073</v>
      </c>
      <c r="L75" s="1324">
        <v>65723.999999999985</v>
      </c>
      <c r="M75" s="1324">
        <v>17374.999999999978</v>
      </c>
      <c r="N75" s="1324">
        <v>84213.000000000204</v>
      </c>
      <c r="O75" s="1324">
        <v>65590.000000000087</v>
      </c>
      <c r="P75" s="1324">
        <v>18623.000000000004</v>
      </c>
      <c r="Q75" s="1137"/>
      <c r="R75" s="1131"/>
    </row>
    <row r="76" spans="1:18" s="1124" customFormat="1" ht="10.5" customHeight="1" x14ac:dyDescent="0.2">
      <c r="A76" s="1129"/>
      <c r="B76" s="1119"/>
      <c r="C76" s="91" t="s">
        <v>503</v>
      </c>
      <c r="D76" s="91"/>
      <c r="E76" s="1324">
        <v>115777</v>
      </c>
      <c r="F76" s="1324">
        <v>92497</v>
      </c>
      <c r="G76" s="1324">
        <v>23280</v>
      </c>
      <c r="H76" s="1324">
        <v>102445.99999999967</v>
      </c>
      <c r="I76" s="1324">
        <v>79391.999999999956</v>
      </c>
      <c r="J76" s="1324">
        <v>23054.000000000004</v>
      </c>
      <c r="K76" s="1324">
        <v>95585.000000000087</v>
      </c>
      <c r="L76" s="1324">
        <v>76386.000000000087</v>
      </c>
      <c r="M76" s="1324">
        <v>19199.000000000011</v>
      </c>
      <c r="N76" s="1324">
        <v>88033.999999999898</v>
      </c>
      <c r="O76" s="1324">
        <v>66990.000000000131</v>
      </c>
      <c r="P76" s="1324">
        <v>21043.999999999989</v>
      </c>
      <c r="Q76" s="1137"/>
      <c r="R76" s="1131"/>
    </row>
    <row r="77" spans="1:18" s="1124" customFormat="1" ht="10.5" customHeight="1" x14ac:dyDescent="0.2">
      <c r="A77" s="1129"/>
      <c r="B77" s="1119"/>
      <c r="C77" s="91" t="s">
        <v>504</v>
      </c>
      <c r="D77" s="91"/>
      <c r="E77" s="1324">
        <v>115346</v>
      </c>
      <c r="F77" s="1324">
        <v>113570</v>
      </c>
      <c r="G77" s="1324">
        <v>1776</v>
      </c>
      <c r="H77" s="1324">
        <v>116218.9999999998</v>
      </c>
      <c r="I77" s="1324">
        <v>113423.99999999977</v>
      </c>
      <c r="J77" s="1324">
        <v>2795</v>
      </c>
      <c r="K77" s="1324">
        <v>132882.99999999962</v>
      </c>
      <c r="L77" s="1324">
        <v>130535.99999999994</v>
      </c>
      <c r="M77" s="1324">
        <v>2347</v>
      </c>
      <c r="N77" s="1324">
        <v>169212.99999999983</v>
      </c>
      <c r="O77" s="1324">
        <v>168316.99999999956</v>
      </c>
      <c r="P77" s="1324">
        <v>896.00000000000011</v>
      </c>
      <c r="Q77" s="1137"/>
      <c r="R77" s="1131"/>
    </row>
    <row r="78" spans="1:18" ht="13.5" customHeight="1" x14ac:dyDescent="0.2">
      <c r="A78" s="137"/>
      <c r="B78" s="159"/>
      <c r="C78" s="1045" t="s">
        <v>500</v>
      </c>
      <c r="D78" s="1327"/>
      <c r="E78" s="151"/>
      <c r="F78" s="151"/>
      <c r="G78" s="151"/>
      <c r="H78" s="1138"/>
      <c r="J78" s="151"/>
      <c r="K78" s="1248" t="s">
        <v>532</v>
      </c>
      <c r="L78" s="1138"/>
      <c r="M78" s="151"/>
      <c r="N78" s="151"/>
      <c r="O78" s="151"/>
      <c r="P78" s="1249"/>
      <c r="Q78" s="468"/>
      <c r="R78" s="1139"/>
    </row>
    <row r="79" spans="1:18" x14ac:dyDescent="0.2">
      <c r="A79" s="135"/>
      <c r="B79" s="137"/>
      <c r="C79" s="137"/>
      <c r="D79" s="137"/>
      <c r="E79" s="137"/>
      <c r="F79" s="137"/>
      <c r="G79" s="137"/>
      <c r="H79" s="137"/>
      <c r="I79" s="137"/>
      <c r="J79" s="137"/>
      <c r="K79" s="137"/>
      <c r="L79" s="137"/>
      <c r="M79" s="1556">
        <v>42370</v>
      </c>
      <c r="N79" s="1556"/>
      <c r="O79" s="1556"/>
      <c r="P79" s="1556"/>
      <c r="Q79" s="265">
        <v>17</v>
      </c>
      <c r="R79" s="1140"/>
    </row>
  </sheetData>
  <mergeCells count="15">
    <mergeCell ref="B1:H1"/>
    <mergeCell ref="B2:D2"/>
    <mergeCell ref="K2:O2"/>
    <mergeCell ref="C4:P4"/>
    <mergeCell ref="E6:G6"/>
    <mergeCell ref="H6:J6"/>
    <mergeCell ref="K6:M6"/>
    <mergeCell ref="N6:P6"/>
    <mergeCell ref="M79:P79"/>
    <mergeCell ref="C7:D7"/>
    <mergeCell ref="C8:D8"/>
    <mergeCell ref="C31:P31"/>
    <mergeCell ref="C32:D32"/>
    <mergeCell ref="C55:P55"/>
    <mergeCell ref="C56:D56"/>
  </mergeCells>
  <printOptions horizontalCentered="1"/>
  <pageMargins left="0.15748031496062992" right="0.15748031496062992" top="0.19685039370078741" bottom="0.19685039370078741" header="0.31496062992125984" footer="0"/>
  <pageSetup paperSize="9" scale="90" orientation="portrait" verticalDpi="1200"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x14ac:dyDescent="0.2"/>
  <cols>
    <col min="1" max="1" width="1" style="418" customWidth="1"/>
    <col min="2" max="2" width="2.5703125" style="418" customWidth="1"/>
    <col min="3" max="3" width="2" style="418" customWidth="1"/>
    <col min="4" max="4" width="13.28515625" style="418" customWidth="1"/>
    <col min="5" max="5" width="6.28515625" style="418" customWidth="1"/>
    <col min="6" max="8" width="7.140625" style="418" customWidth="1"/>
    <col min="9" max="9" width="6.42578125" style="418" customWidth="1"/>
    <col min="10" max="10" width="6.5703125" style="418" customWidth="1"/>
    <col min="11" max="11" width="7.7109375" style="418" customWidth="1"/>
    <col min="12" max="12" width="28.42578125" style="418" customWidth="1"/>
    <col min="13" max="13" width="2.5703125" style="418" customWidth="1"/>
    <col min="14" max="14" width="1" style="418" customWidth="1"/>
    <col min="15" max="29" width="9.140625" style="418"/>
    <col min="30" max="30" width="15.140625" style="418" customWidth="1"/>
    <col min="31" max="34" width="6.42578125" style="418" customWidth="1"/>
    <col min="35" max="36" width="2.140625" style="418" customWidth="1"/>
    <col min="37" max="38" width="6.42578125" style="418" customWidth="1"/>
    <col min="39" max="39" width="15.140625" style="418" customWidth="1"/>
    <col min="40" max="41" width="6.42578125" style="418" customWidth="1"/>
    <col min="42" max="16384" width="9.140625" style="418"/>
  </cols>
  <sheetData>
    <row r="1" spans="1:41" ht="13.5" customHeight="1" x14ac:dyDescent="0.2">
      <c r="A1" s="413"/>
      <c r="B1" s="417"/>
      <c r="C1" s="417"/>
      <c r="D1" s="417"/>
      <c r="E1" s="417"/>
      <c r="F1" s="414"/>
      <c r="G1" s="414"/>
      <c r="H1" s="414"/>
      <c r="I1" s="414"/>
      <c r="J1" s="414"/>
      <c r="K1" s="414"/>
      <c r="L1" s="1502" t="s">
        <v>342</v>
      </c>
      <c r="M1" s="1502"/>
      <c r="N1" s="413"/>
    </row>
    <row r="2" spans="1:41" ht="6" customHeight="1" x14ac:dyDescent="0.2">
      <c r="A2" s="413"/>
      <c r="B2" s="1593"/>
      <c r="C2" s="1594"/>
      <c r="D2" s="1594"/>
      <c r="E2" s="538"/>
      <c r="F2" s="538"/>
      <c r="G2" s="538"/>
      <c r="H2" s="538"/>
      <c r="I2" s="538"/>
      <c r="J2" s="538"/>
      <c r="K2" s="538"/>
      <c r="L2" s="470"/>
      <c r="M2" s="423"/>
      <c r="N2" s="413"/>
      <c r="O2" s="481"/>
      <c r="P2" s="481"/>
      <c r="Q2" s="481"/>
      <c r="R2" s="481"/>
      <c r="S2" s="481"/>
      <c r="T2" s="481"/>
      <c r="U2" s="481"/>
      <c r="V2" s="481"/>
      <c r="W2" s="481"/>
      <c r="X2" s="481"/>
      <c r="Y2" s="481"/>
      <c r="Z2" s="481"/>
      <c r="AA2" s="481"/>
      <c r="AB2" s="481"/>
      <c r="AC2" s="481"/>
      <c r="AD2" s="481"/>
      <c r="AE2" s="481"/>
      <c r="AF2" s="481"/>
      <c r="AG2" s="481"/>
      <c r="AH2" s="481"/>
      <c r="AI2" s="481"/>
      <c r="AJ2" s="481"/>
      <c r="AK2" s="481"/>
      <c r="AL2" s="481"/>
      <c r="AM2" s="481"/>
      <c r="AN2" s="481"/>
      <c r="AO2" s="481"/>
    </row>
    <row r="3" spans="1:41" ht="11.25" customHeight="1" thickBot="1" x14ac:dyDescent="0.25">
      <c r="A3" s="413"/>
      <c r="B3" s="482"/>
      <c r="C3" s="423"/>
      <c r="D3" s="423"/>
      <c r="E3" s="423"/>
      <c r="F3" s="423"/>
      <c r="G3" s="423"/>
      <c r="H3" s="423"/>
      <c r="I3" s="423"/>
      <c r="J3" s="423"/>
      <c r="K3" s="423"/>
      <c r="L3" s="592" t="s">
        <v>73</v>
      </c>
      <c r="M3" s="423"/>
      <c r="N3" s="413"/>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c r="AN3" s="481"/>
      <c r="AO3" s="481"/>
    </row>
    <row r="4" spans="1:41" s="427" customFormat="1" ht="13.5" customHeight="1" thickBot="1" x14ac:dyDescent="0.25">
      <c r="A4" s="425"/>
      <c r="B4" s="586"/>
      <c r="C4" s="1595" t="s">
        <v>134</v>
      </c>
      <c r="D4" s="1596"/>
      <c r="E4" s="1596"/>
      <c r="F4" s="1596"/>
      <c r="G4" s="1596"/>
      <c r="H4" s="1596"/>
      <c r="I4" s="1596"/>
      <c r="J4" s="1596"/>
      <c r="K4" s="1596"/>
      <c r="L4" s="1597"/>
      <c r="M4" s="423"/>
      <c r="N4" s="425"/>
      <c r="O4" s="650"/>
      <c r="P4" s="650"/>
      <c r="Q4" s="650"/>
      <c r="R4" s="650"/>
      <c r="S4" s="650"/>
      <c r="T4" s="650"/>
      <c r="U4" s="650"/>
      <c r="V4" s="650"/>
      <c r="W4" s="650"/>
      <c r="X4" s="650"/>
      <c r="Y4" s="650"/>
      <c r="Z4" s="650"/>
      <c r="AA4" s="650"/>
      <c r="AB4" s="650"/>
      <c r="AC4" s="650"/>
      <c r="AD4" s="764"/>
      <c r="AE4" s="764"/>
      <c r="AF4" s="764"/>
      <c r="AG4" s="764"/>
      <c r="AH4" s="764"/>
      <c r="AI4" s="764"/>
      <c r="AJ4" s="764"/>
      <c r="AK4" s="764"/>
      <c r="AL4" s="764"/>
      <c r="AM4" s="764"/>
      <c r="AN4" s="764"/>
      <c r="AO4" s="764"/>
    </row>
    <row r="5" spans="1:41" s="770" customFormat="1" x14ac:dyDescent="0.2">
      <c r="B5" s="771"/>
      <c r="C5" s="1598" t="s">
        <v>135</v>
      </c>
      <c r="D5" s="1598"/>
      <c r="E5" s="596"/>
      <c r="F5" s="521"/>
      <c r="G5" s="521"/>
      <c r="H5" s="521"/>
      <c r="I5" s="521"/>
      <c r="J5" s="521"/>
      <c r="K5" s="521"/>
      <c r="L5" s="471"/>
      <c r="M5" s="471"/>
      <c r="N5" s="774"/>
      <c r="O5" s="772"/>
      <c r="P5" s="772"/>
      <c r="Q5" s="772"/>
      <c r="R5" s="772"/>
      <c r="S5" s="772"/>
      <c r="T5" s="772"/>
      <c r="U5" s="772"/>
      <c r="V5" s="772"/>
      <c r="W5" s="772"/>
      <c r="X5" s="772"/>
      <c r="Y5" s="772"/>
      <c r="Z5" s="772"/>
      <c r="AA5" s="772"/>
      <c r="AB5" s="772"/>
      <c r="AC5" s="772"/>
      <c r="AD5" s="773"/>
      <c r="AE5" s="773"/>
      <c r="AF5" s="773"/>
      <c r="AG5" s="773"/>
      <c r="AH5" s="773"/>
      <c r="AI5" s="773"/>
      <c r="AJ5" s="773"/>
      <c r="AK5" s="773"/>
      <c r="AL5" s="773"/>
      <c r="AM5" s="773"/>
      <c r="AO5" s="773"/>
    </row>
    <row r="6" spans="1:41" ht="13.5" customHeight="1" x14ac:dyDescent="0.2">
      <c r="A6" s="413"/>
      <c r="B6" s="482"/>
      <c r="C6" s="1598"/>
      <c r="D6" s="1598"/>
      <c r="E6" s="1601">
        <v>2015</v>
      </c>
      <c r="F6" s="1601"/>
      <c r="G6" s="1601"/>
      <c r="H6" s="1601"/>
      <c r="I6" s="1601"/>
      <c r="J6" s="1601"/>
      <c r="K6" s="1599" t="str">
        <f xml:space="preserve"> CONCATENATE("valor médio de ",J7,F6)</f>
        <v>valor médio de dez.</v>
      </c>
      <c r="L6" s="521"/>
      <c r="M6" s="471"/>
      <c r="N6" s="591"/>
      <c r="O6" s="481"/>
      <c r="P6" s="481"/>
      <c r="Q6" s="481"/>
      <c r="R6" s="481"/>
      <c r="S6" s="481"/>
      <c r="T6" s="481"/>
      <c r="U6" s="481"/>
      <c r="V6" s="481"/>
      <c r="W6" s="481"/>
      <c r="X6" s="481"/>
      <c r="Y6" s="481"/>
      <c r="Z6" s="481"/>
      <c r="AA6" s="481"/>
      <c r="AB6" s="481"/>
      <c r="AC6" s="481"/>
      <c r="AD6" s="765"/>
      <c r="AE6" s="777" t="s">
        <v>355</v>
      </c>
      <c r="AF6" s="777"/>
      <c r="AG6" s="777" t="s">
        <v>356</v>
      </c>
      <c r="AH6" s="777"/>
      <c r="AI6" s="765"/>
      <c r="AJ6" s="765"/>
      <c r="AK6" s="765"/>
      <c r="AL6" s="765"/>
      <c r="AM6" s="765"/>
      <c r="AN6" s="778" t="str">
        <f>VLOOKUP(AI8,AJ8:AK9,2,FALSE)</f>
        <v>beneficiário</v>
      </c>
      <c r="AO6" s="777"/>
    </row>
    <row r="7" spans="1:41" ht="13.5" customHeight="1" x14ac:dyDescent="0.2">
      <c r="A7" s="413"/>
      <c r="B7" s="482"/>
      <c r="C7" s="459"/>
      <c r="D7" s="459"/>
      <c r="E7" s="775" t="s">
        <v>99</v>
      </c>
      <c r="F7" s="775" t="s">
        <v>98</v>
      </c>
      <c r="G7" s="775" t="s">
        <v>97</v>
      </c>
      <c r="H7" s="775" t="s">
        <v>96</v>
      </c>
      <c r="I7" s="775" t="s">
        <v>95</v>
      </c>
      <c r="J7" s="775" t="s">
        <v>94</v>
      </c>
      <c r="K7" s="1600" t="e">
        <f xml:space="preserve"> CONCATENATE("valor médio de ",#REF!,#REF!)</f>
        <v>#REF!</v>
      </c>
      <c r="L7" s="471"/>
      <c r="M7" s="519"/>
      <c r="N7" s="591"/>
      <c r="O7" s="481"/>
      <c r="P7" s="481"/>
      <c r="Q7" s="481"/>
      <c r="R7" s="481"/>
      <c r="S7" s="481"/>
      <c r="T7" s="481"/>
      <c r="U7" s="481"/>
      <c r="V7" s="481"/>
      <c r="W7" s="481"/>
      <c r="X7" s="481"/>
      <c r="Y7" s="481"/>
      <c r="Z7" s="481"/>
      <c r="AA7" s="481"/>
      <c r="AB7" s="481"/>
      <c r="AC7" s="481"/>
      <c r="AD7" s="765"/>
      <c r="AE7" s="766" t="s">
        <v>357</v>
      </c>
      <c r="AF7" s="765" t="s">
        <v>68</v>
      </c>
      <c r="AG7" s="766" t="s">
        <v>357</v>
      </c>
      <c r="AH7" s="765" t="s">
        <v>68</v>
      </c>
      <c r="AI7" s="767"/>
      <c r="AJ7" s="765"/>
      <c r="AK7" s="765"/>
      <c r="AL7" s="765"/>
      <c r="AM7" s="765"/>
      <c r="AN7" s="766" t="s">
        <v>357</v>
      </c>
      <c r="AO7" s="765" t="s">
        <v>68</v>
      </c>
    </row>
    <row r="8" spans="1:41" s="703" customFormat="1" x14ac:dyDescent="0.2">
      <c r="A8" s="699"/>
      <c r="B8" s="700"/>
      <c r="C8" s="701" t="s">
        <v>68</v>
      </c>
      <c r="D8" s="702"/>
      <c r="E8" s="389">
        <v>93150</v>
      </c>
      <c r="F8" s="389">
        <v>93712</v>
      </c>
      <c r="G8" s="389">
        <v>93586</v>
      </c>
      <c r="H8" s="389">
        <v>93210</v>
      </c>
      <c r="I8" s="389">
        <v>93132</v>
      </c>
      <c r="J8" s="389">
        <v>94681</v>
      </c>
      <c r="K8" s="779">
        <v>213.89</v>
      </c>
      <c r="L8" s="704"/>
      <c r="M8" s="705"/>
      <c r="N8" s="699"/>
      <c r="O8" s="815"/>
      <c r="P8" s="814"/>
      <c r="Q8" s="815"/>
      <c r="R8" s="815"/>
      <c r="S8" s="706"/>
      <c r="T8" s="706"/>
      <c r="U8" s="706"/>
      <c r="V8" s="706"/>
      <c r="W8" s="706"/>
      <c r="X8" s="706"/>
      <c r="Y8" s="706"/>
      <c r="Z8" s="706"/>
      <c r="AA8" s="706"/>
      <c r="AB8" s="706"/>
      <c r="AC8" s="706"/>
      <c r="AD8" s="764" t="str">
        <f>+C9</f>
        <v>Aveiro</v>
      </c>
      <c r="AE8" s="768">
        <f>+K9</f>
        <v>215.29200401203599</v>
      </c>
      <c r="AF8" s="768">
        <f>+$K$8</f>
        <v>213.89</v>
      </c>
      <c r="AG8" s="768">
        <f>+K46</f>
        <v>102.30012772852901</v>
      </c>
      <c r="AH8" s="768">
        <f t="shared" ref="AH8:AH27" si="0">+$K$45</f>
        <v>95.076227930052696</v>
      </c>
      <c r="AI8" s="764">
        <v>2</v>
      </c>
      <c r="AJ8" s="764">
        <v>1</v>
      </c>
      <c r="AK8" s="764" t="s">
        <v>355</v>
      </c>
      <c r="AL8" s="764"/>
      <c r="AM8" s="764" t="str">
        <f>+AD8</f>
        <v>Aveiro</v>
      </c>
      <c r="AN8" s="769">
        <f>INDEX($AD$7:$AH$27,MATCH($AM8,$AD$7:$AD$27,0),MATCH(AN$7,$AD$7:$AH$7,0)+2*($AI$8-1))</f>
        <v>102.30012772852901</v>
      </c>
      <c r="AO8" s="769">
        <f>INDEX($AD$7:$AH$27,MATCH($AM8,$AD$7:$AD$27,0),MATCH(AO$7,$AD$7:$AH$7,0)+2*($AI$8-1))</f>
        <v>95.076227930052696</v>
      </c>
    </row>
    <row r="9" spans="1:41" x14ac:dyDescent="0.2">
      <c r="A9" s="413"/>
      <c r="B9" s="482"/>
      <c r="C9" s="99" t="s">
        <v>62</v>
      </c>
      <c r="D9" s="421"/>
      <c r="E9" s="341">
        <v>4895</v>
      </c>
      <c r="F9" s="341">
        <v>4978</v>
      </c>
      <c r="G9" s="341">
        <v>5023</v>
      </c>
      <c r="H9" s="341">
        <v>5013</v>
      </c>
      <c r="I9" s="341">
        <v>4971</v>
      </c>
      <c r="J9" s="341">
        <v>4985</v>
      </c>
      <c r="K9" s="780">
        <v>215.29200401203599</v>
      </c>
      <c r="L9" s="471"/>
      <c r="M9" s="519"/>
      <c r="N9" s="413"/>
      <c r="O9" s="481"/>
      <c r="P9" s="481"/>
      <c r="Q9" s="481"/>
      <c r="R9" s="481"/>
      <c r="S9" s="481"/>
      <c r="T9" s="481"/>
      <c r="U9" s="481"/>
      <c r="V9" s="481"/>
      <c r="W9" s="481"/>
      <c r="X9" s="481"/>
      <c r="Y9" s="481"/>
      <c r="Z9" s="481"/>
      <c r="AA9" s="481"/>
      <c r="AB9" s="481"/>
      <c r="AC9" s="481"/>
      <c r="AD9" s="764" t="str">
        <f t="shared" ref="AD9:AD26" si="1">+C10</f>
        <v>Beja</v>
      </c>
      <c r="AE9" s="768">
        <f t="shared" ref="AE9:AE26" si="2">+K10</f>
        <v>249.17837971552299</v>
      </c>
      <c r="AF9" s="768">
        <f t="shared" ref="AF9:AF27" si="3">+$K$8</f>
        <v>213.89</v>
      </c>
      <c r="AG9" s="768">
        <f t="shared" ref="AG9:AG26" si="4">+K47</f>
        <v>90.564495392222994</v>
      </c>
      <c r="AH9" s="768">
        <f t="shared" si="0"/>
        <v>95.076227930052696</v>
      </c>
      <c r="AI9" s="765"/>
      <c r="AJ9" s="765">
        <v>2</v>
      </c>
      <c r="AK9" s="765" t="s">
        <v>356</v>
      </c>
      <c r="AL9" s="765"/>
      <c r="AM9" s="764" t="str">
        <f t="shared" ref="AM9:AM27" si="5">+AD9</f>
        <v>Beja</v>
      </c>
      <c r="AN9" s="769">
        <f t="shared" ref="AN9:AO27" si="6">INDEX($AD$7:$AH$27,MATCH($AM9,$AD$7:$AD$27,0),MATCH(AN$7,$AD$7:$AH$7,0)+2*($AI$8-1))</f>
        <v>90.564495392222994</v>
      </c>
      <c r="AO9" s="769">
        <f t="shared" si="6"/>
        <v>95.076227930052696</v>
      </c>
    </row>
    <row r="10" spans="1:41" x14ac:dyDescent="0.2">
      <c r="A10" s="413"/>
      <c r="B10" s="482"/>
      <c r="C10" s="99" t="s">
        <v>55</v>
      </c>
      <c r="D10" s="421"/>
      <c r="E10" s="341">
        <v>1552</v>
      </c>
      <c r="F10" s="341">
        <v>1565</v>
      </c>
      <c r="G10" s="341">
        <v>1550</v>
      </c>
      <c r="H10" s="341">
        <v>1564</v>
      </c>
      <c r="I10" s="341">
        <v>1580</v>
      </c>
      <c r="J10" s="341">
        <v>1617</v>
      </c>
      <c r="K10" s="780">
        <v>249.17837971552299</v>
      </c>
      <c r="L10" s="471"/>
      <c r="M10" s="519"/>
      <c r="N10" s="413"/>
      <c r="O10" s="481"/>
      <c r="P10" s="481"/>
      <c r="Q10" s="481"/>
      <c r="R10" s="481"/>
      <c r="S10" s="481"/>
      <c r="T10" s="481"/>
      <c r="U10" s="481"/>
      <c r="V10" s="481"/>
      <c r="W10" s="481"/>
      <c r="X10" s="481"/>
      <c r="Y10" s="481"/>
      <c r="Z10" s="481"/>
      <c r="AA10" s="481"/>
      <c r="AB10" s="481"/>
      <c r="AC10" s="481"/>
      <c r="AD10" s="764" t="str">
        <f t="shared" si="1"/>
        <v>Braga</v>
      </c>
      <c r="AE10" s="768">
        <f t="shared" si="2"/>
        <v>204.835193918709</v>
      </c>
      <c r="AF10" s="768">
        <f t="shared" si="3"/>
        <v>213.89</v>
      </c>
      <c r="AG10" s="768">
        <f t="shared" si="4"/>
        <v>98.388052160953805</v>
      </c>
      <c r="AH10" s="768">
        <f t="shared" si="0"/>
        <v>95.076227930052696</v>
      </c>
      <c r="AI10" s="765"/>
      <c r="AJ10" s="765"/>
      <c r="AK10" s="765"/>
      <c r="AL10" s="765"/>
      <c r="AM10" s="764" t="str">
        <f t="shared" si="5"/>
        <v>Braga</v>
      </c>
      <c r="AN10" s="769">
        <f t="shared" si="6"/>
        <v>98.388052160953805</v>
      </c>
      <c r="AO10" s="769">
        <f t="shared" si="6"/>
        <v>95.076227930052696</v>
      </c>
    </row>
    <row r="11" spans="1:41" x14ac:dyDescent="0.2">
      <c r="A11" s="413"/>
      <c r="B11" s="482"/>
      <c r="C11" s="99" t="s">
        <v>64</v>
      </c>
      <c r="D11" s="421"/>
      <c r="E11" s="341">
        <v>3329</v>
      </c>
      <c r="F11" s="341">
        <v>3308</v>
      </c>
      <c r="G11" s="341">
        <v>3317</v>
      </c>
      <c r="H11" s="341">
        <v>3260</v>
      </c>
      <c r="I11" s="341">
        <v>3196</v>
      </c>
      <c r="J11" s="341">
        <v>3224</v>
      </c>
      <c r="K11" s="780">
        <v>204.835193918709</v>
      </c>
      <c r="L11" s="471"/>
      <c r="M11" s="519"/>
      <c r="N11" s="413"/>
      <c r="O11" s="481"/>
      <c r="P11" s="481"/>
      <c r="Q11" s="481"/>
      <c r="R11" s="481"/>
      <c r="S11" s="481"/>
      <c r="T11" s="481"/>
      <c r="U11" s="481"/>
      <c r="V11" s="481"/>
      <c r="W11" s="481"/>
      <c r="X11" s="481"/>
      <c r="Y11" s="481"/>
      <c r="Z11" s="481"/>
      <c r="AA11" s="481"/>
      <c r="AB11" s="481"/>
      <c r="AC11" s="481"/>
      <c r="AD11" s="764" t="str">
        <f t="shared" si="1"/>
        <v>Bragança</v>
      </c>
      <c r="AE11" s="768">
        <f t="shared" si="2"/>
        <v>218.64190981432401</v>
      </c>
      <c r="AF11" s="768">
        <f t="shared" si="3"/>
        <v>213.89</v>
      </c>
      <c r="AG11" s="768">
        <f t="shared" si="4"/>
        <v>99.671100362757002</v>
      </c>
      <c r="AH11" s="768">
        <f t="shared" si="0"/>
        <v>95.076227930052696</v>
      </c>
      <c r="AI11" s="765"/>
      <c r="AJ11" s="765"/>
      <c r="AK11" s="765"/>
      <c r="AL11" s="765"/>
      <c r="AM11" s="764" t="str">
        <f t="shared" si="5"/>
        <v>Bragança</v>
      </c>
      <c r="AN11" s="769">
        <f t="shared" si="6"/>
        <v>99.671100362757002</v>
      </c>
      <c r="AO11" s="769">
        <f t="shared" si="6"/>
        <v>95.076227930052696</v>
      </c>
    </row>
    <row r="12" spans="1:41" x14ac:dyDescent="0.2">
      <c r="A12" s="413"/>
      <c r="B12" s="482"/>
      <c r="C12" s="99" t="s">
        <v>66</v>
      </c>
      <c r="D12" s="421"/>
      <c r="E12" s="341">
        <v>732</v>
      </c>
      <c r="F12" s="341">
        <v>723</v>
      </c>
      <c r="G12" s="341">
        <v>731</v>
      </c>
      <c r="H12" s="341">
        <v>740</v>
      </c>
      <c r="I12" s="341">
        <v>736</v>
      </c>
      <c r="J12" s="341">
        <v>754</v>
      </c>
      <c r="K12" s="780">
        <v>218.64190981432401</v>
      </c>
      <c r="L12" s="471"/>
      <c r="M12" s="519"/>
      <c r="N12" s="413"/>
      <c r="AD12" s="764" t="str">
        <f t="shared" si="1"/>
        <v>Castelo Branco</v>
      </c>
      <c r="AE12" s="768">
        <f t="shared" si="2"/>
        <v>209.97498051948099</v>
      </c>
      <c r="AF12" s="768">
        <f t="shared" si="3"/>
        <v>213.89</v>
      </c>
      <c r="AG12" s="768">
        <f t="shared" si="4"/>
        <v>94.855227339395697</v>
      </c>
      <c r="AH12" s="768">
        <f t="shared" si="0"/>
        <v>95.076227930052696</v>
      </c>
      <c r="AI12" s="767"/>
      <c r="AJ12" s="767"/>
      <c r="AK12" s="767"/>
      <c r="AL12" s="767"/>
      <c r="AM12" s="764" t="str">
        <f t="shared" si="5"/>
        <v>Castelo Branco</v>
      </c>
      <c r="AN12" s="769">
        <f t="shared" si="6"/>
        <v>94.855227339395697</v>
      </c>
      <c r="AO12" s="769">
        <f t="shared" si="6"/>
        <v>95.076227930052696</v>
      </c>
    </row>
    <row r="13" spans="1:41" x14ac:dyDescent="0.2">
      <c r="A13" s="413"/>
      <c r="B13" s="482"/>
      <c r="C13" s="99" t="s">
        <v>75</v>
      </c>
      <c r="D13" s="421"/>
      <c r="E13" s="341">
        <v>1536</v>
      </c>
      <c r="F13" s="341">
        <v>1523</v>
      </c>
      <c r="G13" s="341">
        <v>1527</v>
      </c>
      <c r="H13" s="341">
        <v>1504</v>
      </c>
      <c r="I13" s="341">
        <v>1508</v>
      </c>
      <c r="J13" s="341">
        <v>1541</v>
      </c>
      <c r="K13" s="780">
        <v>209.97498051948099</v>
      </c>
      <c r="L13" s="471"/>
      <c r="M13" s="519"/>
      <c r="N13" s="413"/>
      <c r="AD13" s="764" t="str">
        <f t="shared" si="1"/>
        <v>Coimbra</v>
      </c>
      <c r="AE13" s="768">
        <f t="shared" si="2"/>
        <v>196.70933776749601</v>
      </c>
      <c r="AF13" s="768">
        <f t="shared" si="3"/>
        <v>213.89</v>
      </c>
      <c r="AG13" s="768">
        <f t="shared" si="4"/>
        <v>107.64692039879699</v>
      </c>
      <c r="AH13" s="768">
        <f t="shared" si="0"/>
        <v>95.076227930052696</v>
      </c>
      <c r="AI13" s="767"/>
      <c r="AJ13" s="767"/>
      <c r="AK13" s="767"/>
      <c r="AL13" s="767"/>
      <c r="AM13" s="764" t="str">
        <f t="shared" si="5"/>
        <v>Coimbra</v>
      </c>
      <c r="AN13" s="769">
        <f t="shared" si="6"/>
        <v>107.64692039879699</v>
      </c>
      <c r="AO13" s="769">
        <f t="shared" si="6"/>
        <v>95.076227930052696</v>
      </c>
    </row>
    <row r="14" spans="1:41" x14ac:dyDescent="0.2">
      <c r="A14" s="413"/>
      <c r="B14" s="482"/>
      <c r="C14" s="99" t="s">
        <v>61</v>
      </c>
      <c r="D14" s="421"/>
      <c r="E14" s="341">
        <v>3389</v>
      </c>
      <c r="F14" s="341">
        <v>3395</v>
      </c>
      <c r="G14" s="341">
        <v>3379</v>
      </c>
      <c r="H14" s="341">
        <v>3418</v>
      </c>
      <c r="I14" s="341">
        <v>3412</v>
      </c>
      <c r="J14" s="341">
        <v>3459</v>
      </c>
      <c r="K14" s="780">
        <v>196.70933776749601</v>
      </c>
      <c r="L14" s="471"/>
      <c r="M14" s="519"/>
      <c r="N14" s="413"/>
      <c r="AD14" s="764" t="str">
        <f t="shared" si="1"/>
        <v>Évora</v>
      </c>
      <c r="AE14" s="768">
        <f t="shared" si="2"/>
        <v>223.44940233236201</v>
      </c>
      <c r="AF14" s="768">
        <f t="shared" si="3"/>
        <v>213.89</v>
      </c>
      <c r="AG14" s="768">
        <f t="shared" si="4"/>
        <v>89.930354942798502</v>
      </c>
      <c r="AH14" s="768">
        <f t="shared" si="0"/>
        <v>95.076227930052696</v>
      </c>
      <c r="AI14" s="767"/>
      <c r="AJ14" s="767"/>
      <c r="AK14" s="767"/>
      <c r="AL14" s="767"/>
      <c r="AM14" s="764" t="str">
        <f t="shared" si="5"/>
        <v>Évora</v>
      </c>
      <c r="AN14" s="769">
        <f t="shared" si="6"/>
        <v>89.930354942798502</v>
      </c>
      <c r="AO14" s="769">
        <f t="shared" si="6"/>
        <v>95.076227930052696</v>
      </c>
    </row>
    <row r="15" spans="1:41" x14ac:dyDescent="0.2">
      <c r="A15" s="413"/>
      <c r="B15" s="482"/>
      <c r="C15" s="99" t="s">
        <v>56</v>
      </c>
      <c r="D15" s="421"/>
      <c r="E15" s="341">
        <v>1344</v>
      </c>
      <c r="F15" s="341">
        <v>1348</v>
      </c>
      <c r="G15" s="341">
        <v>1340</v>
      </c>
      <c r="H15" s="341">
        <v>1324</v>
      </c>
      <c r="I15" s="341">
        <v>1338</v>
      </c>
      <c r="J15" s="341">
        <v>1375</v>
      </c>
      <c r="K15" s="780">
        <v>223.44940233236201</v>
      </c>
      <c r="L15" s="471"/>
      <c r="M15" s="519"/>
      <c r="N15" s="413"/>
      <c r="AD15" s="764" t="str">
        <f t="shared" si="1"/>
        <v>Faro</v>
      </c>
      <c r="AE15" s="768">
        <f t="shared" si="2"/>
        <v>205.46202641640599</v>
      </c>
      <c r="AF15" s="768">
        <f t="shared" si="3"/>
        <v>213.89</v>
      </c>
      <c r="AG15" s="768">
        <f t="shared" si="4"/>
        <v>97.063095238095201</v>
      </c>
      <c r="AH15" s="768">
        <f t="shared" si="0"/>
        <v>95.076227930052696</v>
      </c>
      <c r="AI15" s="767"/>
      <c r="AJ15" s="767"/>
      <c r="AK15" s="767"/>
      <c r="AL15" s="767"/>
      <c r="AM15" s="764" t="str">
        <f t="shared" si="5"/>
        <v>Faro</v>
      </c>
      <c r="AN15" s="769">
        <f t="shared" si="6"/>
        <v>97.063095238095201</v>
      </c>
      <c r="AO15" s="769">
        <f t="shared" si="6"/>
        <v>95.076227930052696</v>
      </c>
    </row>
    <row r="16" spans="1:41" x14ac:dyDescent="0.2">
      <c r="A16" s="413"/>
      <c r="B16" s="482"/>
      <c r="C16" s="99" t="s">
        <v>74</v>
      </c>
      <c r="D16" s="421"/>
      <c r="E16" s="341">
        <v>3092</v>
      </c>
      <c r="F16" s="341">
        <v>2995</v>
      </c>
      <c r="G16" s="341">
        <v>2967</v>
      </c>
      <c r="H16" s="341">
        <v>2850</v>
      </c>
      <c r="I16" s="341">
        <v>2822</v>
      </c>
      <c r="J16" s="341">
        <v>2878</v>
      </c>
      <c r="K16" s="780">
        <v>205.46202641640599</v>
      </c>
      <c r="L16" s="471"/>
      <c r="M16" s="519"/>
      <c r="N16" s="413"/>
      <c r="AD16" s="764" t="str">
        <f t="shared" si="1"/>
        <v>Guarda</v>
      </c>
      <c r="AE16" s="768">
        <f t="shared" si="2"/>
        <v>211.041085209003</v>
      </c>
      <c r="AF16" s="768">
        <f t="shared" si="3"/>
        <v>213.89</v>
      </c>
      <c r="AG16" s="768">
        <f t="shared" si="4"/>
        <v>93.2960589907605</v>
      </c>
      <c r="AH16" s="768">
        <f t="shared" si="0"/>
        <v>95.076227930052696</v>
      </c>
      <c r="AI16" s="767"/>
      <c r="AJ16" s="767"/>
      <c r="AK16" s="767"/>
      <c r="AL16" s="767"/>
      <c r="AM16" s="764" t="str">
        <f t="shared" si="5"/>
        <v>Guarda</v>
      </c>
      <c r="AN16" s="769">
        <f t="shared" si="6"/>
        <v>93.2960589907605</v>
      </c>
      <c r="AO16" s="769">
        <f t="shared" si="6"/>
        <v>95.076227930052696</v>
      </c>
    </row>
    <row r="17" spans="1:41" x14ac:dyDescent="0.2">
      <c r="A17" s="413"/>
      <c r="B17" s="482"/>
      <c r="C17" s="99" t="s">
        <v>76</v>
      </c>
      <c r="D17" s="421"/>
      <c r="E17" s="341">
        <v>1211</v>
      </c>
      <c r="F17" s="341">
        <v>1243</v>
      </c>
      <c r="G17" s="341">
        <v>1234</v>
      </c>
      <c r="H17" s="341">
        <v>1193</v>
      </c>
      <c r="I17" s="341">
        <v>1208</v>
      </c>
      <c r="J17" s="341">
        <v>1244</v>
      </c>
      <c r="K17" s="780">
        <v>211.041085209003</v>
      </c>
      <c r="L17" s="471"/>
      <c r="M17" s="519"/>
      <c r="N17" s="413"/>
      <c r="AD17" s="764" t="str">
        <f t="shared" si="1"/>
        <v>Leiria</v>
      </c>
      <c r="AE17" s="768">
        <f t="shared" si="2"/>
        <v>205.56217706821499</v>
      </c>
      <c r="AF17" s="768">
        <f t="shared" si="3"/>
        <v>213.89</v>
      </c>
      <c r="AG17" s="768">
        <f t="shared" si="4"/>
        <v>99.182310924369801</v>
      </c>
      <c r="AH17" s="768">
        <f t="shared" si="0"/>
        <v>95.076227930052696</v>
      </c>
      <c r="AI17" s="767"/>
      <c r="AJ17" s="767"/>
      <c r="AK17" s="767"/>
      <c r="AL17" s="767"/>
      <c r="AM17" s="764" t="str">
        <f t="shared" si="5"/>
        <v>Leiria</v>
      </c>
      <c r="AN17" s="769">
        <f t="shared" si="6"/>
        <v>99.182310924369801</v>
      </c>
      <c r="AO17" s="769">
        <f t="shared" si="6"/>
        <v>95.076227930052696</v>
      </c>
    </row>
    <row r="18" spans="1:41" x14ac:dyDescent="0.2">
      <c r="A18" s="413"/>
      <c r="B18" s="482"/>
      <c r="C18" s="99" t="s">
        <v>60</v>
      </c>
      <c r="D18" s="421"/>
      <c r="E18" s="341">
        <v>2134</v>
      </c>
      <c r="F18" s="341">
        <v>2132</v>
      </c>
      <c r="G18" s="341">
        <v>2122</v>
      </c>
      <c r="H18" s="341">
        <v>2089</v>
      </c>
      <c r="I18" s="341">
        <v>2050</v>
      </c>
      <c r="J18" s="341">
        <v>2070</v>
      </c>
      <c r="K18" s="780">
        <v>205.56217706821499</v>
      </c>
      <c r="L18" s="471"/>
      <c r="M18" s="519"/>
      <c r="N18" s="413"/>
      <c r="AD18" s="764" t="str">
        <f t="shared" si="1"/>
        <v>Lisboa</v>
      </c>
      <c r="AE18" s="768">
        <f t="shared" si="2"/>
        <v>214.637079469421</v>
      </c>
      <c r="AF18" s="768">
        <f t="shared" si="3"/>
        <v>213.89</v>
      </c>
      <c r="AG18" s="768">
        <f t="shared" si="4"/>
        <v>97.890319610257507</v>
      </c>
      <c r="AH18" s="768">
        <f t="shared" si="0"/>
        <v>95.076227930052696</v>
      </c>
      <c r="AI18" s="767"/>
      <c r="AJ18" s="767"/>
      <c r="AK18" s="767"/>
      <c r="AL18" s="767"/>
      <c r="AM18" s="764" t="str">
        <f t="shared" si="5"/>
        <v>Lisboa</v>
      </c>
      <c r="AN18" s="769">
        <f t="shared" si="6"/>
        <v>97.890319610257507</v>
      </c>
      <c r="AO18" s="769">
        <f t="shared" si="6"/>
        <v>95.076227930052696</v>
      </c>
    </row>
    <row r="19" spans="1:41" x14ac:dyDescent="0.2">
      <c r="A19" s="413"/>
      <c r="B19" s="482"/>
      <c r="C19" s="99" t="s">
        <v>59</v>
      </c>
      <c r="D19" s="421"/>
      <c r="E19" s="341">
        <v>17035</v>
      </c>
      <c r="F19" s="341">
        <v>17090</v>
      </c>
      <c r="G19" s="341">
        <v>16931</v>
      </c>
      <c r="H19" s="341">
        <v>16778</v>
      </c>
      <c r="I19" s="341">
        <v>16873</v>
      </c>
      <c r="J19" s="341">
        <v>17052</v>
      </c>
      <c r="K19" s="780">
        <v>214.637079469421</v>
      </c>
      <c r="L19" s="471"/>
      <c r="M19" s="519"/>
      <c r="N19" s="413"/>
      <c r="AD19" s="764" t="str">
        <f t="shared" si="1"/>
        <v>Portalegre</v>
      </c>
      <c r="AE19" s="768">
        <f t="shared" si="2"/>
        <v>231.325288808664</v>
      </c>
      <c r="AF19" s="768">
        <f t="shared" si="3"/>
        <v>213.89</v>
      </c>
      <c r="AG19" s="768">
        <f t="shared" si="4"/>
        <v>91.473383297644503</v>
      </c>
      <c r="AH19" s="768">
        <f t="shared" si="0"/>
        <v>95.076227930052696</v>
      </c>
      <c r="AI19" s="767"/>
      <c r="AJ19" s="767"/>
      <c r="AK19" s="767"/>
      <c r="AL19" s="767"/>
      <c r="AM19" s="764" t="str">
        <f t="shared" si="5"/>
        <v>Portalegre</v>
      </c>
      <c r="AN19" s="769">
        <f t="shared" si="6"/>
        <v>91.473383297644503</v>
      </c>
      <c r="AO19" s="769">
        <f t="shared" si="6"/>
        <v>95.076227930052696</v>
      </c>
    </row>
    <row r="20" spans="1:41" x14ac:dyDescent="0.2">
      <c r="A20" s="413"/>
      <c r="B20" s="482"/>
      <c r="C20" s="99" t="s">
        <v>57</v>
      </c>
      <c r="D20" s="421"/>
      <c r="E20" s="341">
        <v>997</v>
      </c>
      <c r="F20" s="341">
        <v>1010</v>
      </c>
      <c r="G20" s="341">
        <v>1039</v>
      </c>
      <c r="H20" s="341">
        <v>1031</v>
      </c>
      <c r="I20" s="341">
        <v>1075</v>
      </c>
      <c r="J20" s="341">
        <v>1108</v>
      </c>
      <c r="K20" s="780">
        <v>231.325288808664</v>
      </c>
      <c r="L20" s="471"/>
      <c r="M20" s="519"/>
      <c r="N20" s="413"/>
      <c r="AD20" s="764" t="str">
        <f t="shared" si="1"/>
        <v>Porto</v>
      </c>
      <c r="AE20" s="768">
        <f t="shared" si="2"/>
        <v>211.482666118303</v>
      </c>
      <c r="AF20" s="768">
        <f t="shared" si="3"/>
        <v>213.89</v>
      </c>
      <c r="AG20" s="768">
        <f t="shared" si="4"/>
        <v>96.041679821996993</v>
      </c>
      <c r="AH20" s="768">
        <f t="shared" si="0"/>
        <v>95.076227930052696</v>
      </c>
      <c r="AI20" s="767"/>
      <c r="AJ20" s="767"/>
      <c r="AK20" s="767"/>
      <c r="AL20" s="767"/>
      <c r="AM20" s="764" t="str">
        <f t="shared" si="5"/>
        <v>Porto</v>
      </c>
      <c r="AN20" s="769">
        <f t="shared" si="6"/>
        <v>96.041679821996993</v>
      </c>
      <c r="AO20" s="769">
        <f t="shared" si="6"/>
        <v>95.076227930052696</v>
      </c>
    </row>
    <row r="21" spans="1:41" x14ac:dyDescent="0.2">
      <c r="A21" s="413"/>
      <c r="B21" s="482"/>
      <c r="C21" s="99" t="s">
        <v>63</v>
      </c>
      <c r="D21" s="421"/>
      <c r="E21" s="341">
        <v>26829</v>
      </c>
      <c r="F21" s="341">
        <v>27176</v>
      </c>
      <c r="G21" s="341">
        <v>27287</v>
      </c>
      <c r="H21" s="341">
        <v>27442</v>
      </c>
      <c r="I21" s="341">
        <v>27333</v>
      </c>
      <c r="J21" s="341">
        <v>27986</v>
      </c>
      <c r="K21" s="780">
        <v>211.482666118303</v>
      </c>
      <c r="L21" s="471"/>
      <c r="M21" s="519"/>
      <c r="N21" s="413"/>
      <c r="AD21" s="764" t="str">
        <f t="shared" si="1"/>
        <v>Santarém</v>
      </c>
      <c r="AE21" s="768">
        <f t="shared" si="2"/>
        <v>217.99112813963399</v>
      </c>
      <c r="AF21" s="768">
        <f t="shared" si="3"/>
        <v>213.89</v>
      </c>
      <c r="AG21" s="768">
        <f t="shared" si="4"/>
        <v>96.724812995844303</v>
      </c>
      <c r="AH21" s="768">
        <f t="shared" si="0"/>
        <v>95.076227930052696</v>
      </c>
      <c r="AI21" s="767"/>
      <c r="AJ21" s="767"/>
      <c r="AK21" s="767"/>
      <c r="AL21" s="767"/>
      <c r="AM21" s="764" t="str">
        <f t="shared" si="5"/>
        <v>Santarém</v>
      </c>
      <c r="AN21" s="769">
        <f t="shared" si="6"/>
        <v>96.724812995844303</v>
      </c>
      <c r="AO21" s="769">
        <f t="shared" si="6"/>
        <v>95.076227930052696</v>
      </c>
    </row>
    <row r="22" spans="1:41" x14ac:dyDescent="0.2">
      <c r="A22" s="413"/>
      <c r="B22" s="482"/>
      <c r="C22" s="99" t="s">
        <v>79</v>
      </c>
      <c r="D22" s="421"/>
      <c r="E22" s="341">
        <v>2368</v>
      </c>
      <c r="F22" s="341">
        <v>2354</v>
      </c>
      <c r="G22" s="341">
        <v>2315</v>
      </c>
      <c r="H22" s="341">
        <v>2242</v>
      </c>
      <c r="I22" s="341">
        <v>2257</v>
      </c>
      <c r="J22" s="341">
        <v>2354</v>
      </c>
      <c r="K22" s="780">
        <v>217.99112813963399</v>
      </c>
      <c r="L22" s="471"/>
      <c r="M22" s="519"/>
      <c r="N22" s="413"/>
      <c r="AD22" s="764" t="str">
        <f t="shared" si="1"/>
        <v>Setúbal</v>
      </c>
      <c r="AE22" s="768">
        <f t="shared" si="2"/>
        <v>224.67961227984301</v>
      </c>
      <c r="AF22" s="768">
        <f t="shared" si="3"/>
        <v>213.89</v>
      </c>
      <c r="AG22" s="768">
        <f t="shared" si="4"/>
        <v>102.037466533356</v>
      </c>
      <c r="AH22" s="768">
        <f t="shared" si="0"/>
        <v>95.076227930052696</v>
      </c>
      <c r="AI22" s="767"/>
      <c r="AJ22" s="767"/>
      <c r="AK22" s="767"/>
      <c r="AL22" s="767"/>
      <c r="AM22" s="764" t="str">
        <f t="shared" si="5"/>
        <v>Setúbal</v>
      </c>
      <c r="AN22" s="769">
        <f t="shared" si="6"/>
        <v>102.037466533356</v>
      </c>
      <c r="AO22" s="769">
        <f t="shared" si="6"/>
        <v>95.076227930052696</v>
      </c>
    </row>
    <row r="23" spans="1:41" x14ac:dyDescent="0.2">
      <c r="A23" s="413"/>
      <c r="B23" s="482"/>
      <c r="C23" s="99" t="s">
        <v>58</v>
      </c>
      <c r="D23" s="421"/>
      <c r="E23" s="341">
        <v>8095</v>
      </c>
      <c r="F23" s="341">
        <v>8166</v>
      </c>
      <c r="G23" s="341">
        <v>8065</v>
      </c>
      <c r="H23" s="341">
        <v>7998</v>
      </c>
      <c r="I23" s="341">
        <v>8015</v>
      </c>
      <c r="J23" s="341">
        <v>8180</v>
      </c>
      <c r="K23" s="780">
        <v>224.67961227984301</v>
      </c>
      <c r="L23" s="471"/>
      <c r="M23" s="519"/>
      <c r="N23" s="413"/>
      <c r="AD23" s="764" t="str">
        <f t="shared" si="1"/>
        <v>Viana do Castelo</v>
      </c>
      <c r="AE23" s="768">
        <f t="shared" si="2"/>
        <v>190.508077900085</v>
      </c>
      <c r="AF23" s="768">
        <f t="shared" si="3"/>
        <v>213.89</v>
      </c>
      <c r="AG23" s="768">
        <f t="shared" si="4"/>
        <v>102.454480874317</v>
      </c>
      <c r="AH23" s="768">
        <f t="shared" si="0"/>
        <v>95.076227930052696</v>
      </c>
      <c r="AI23" s="767"/>
      <c r="AJ23" s="767"/>
      <c r="AK23" s="767"/>
      <c r="AL23" s="767"/>
      <c r="AM23" s="764" t="str">
        <f t="shared" si="5"/>
        <v>Viana do Castelo</v>
      </c>
      <c r="AN23" s="769">
        <f t="shared" si="6"/>
        <v>102.454480874317</v>
      </c>
      <c r="AO23" s="769">
        <f t="shared" si="6"/>
        <v>95.076227930052696</v>
      </c>
    </row>
    <row r="24" spans="1:41" x14ac:dyDescent="0.2">
      <c r="A24" s="413"/>
      <c r="B24" s="482"/>
      <c r="C24" s="99" t="s">
        <v>65</v>
      </c>
      <c r="D24" s="421"/>
      <c r="E24" s="341">
        <v>1233</v>
      </c>
      <c r="F24" s="341">
        <v>1240</v>
      </c>
      <c r="G24" s="341">
        <v>1229</v>
      </c>
      <c r="H24" s="341">
        <v>1213</v>
      </c>
      <c r="I24" s="341">
        <v>1186</v>
      </c>
      <c r="J24" s="341">
        <v>1181</v>
      </c>
      <c r="K24" s="780">
        <v>190.508077900085</v>
      </c>
      <c r="L24" s="471"/>
      <c r="M24" s="519"/>
      <c r="N24" s="413"/>
      <c r="AD24" s="764" t="str">
        <f t="shared" si="1"/>
        <v>Vila Real</v>
      </c>
      <c r="AE24" s="768">
        <f t="shared" si="2"/>
        <v>206.06350161550901</v>
      </c>
      <c r="AF24" s="768">
        <f t="shared" si="3"/>
        <v>213.89</v>
      </c>
      <c r="AG24" s="768">
        <f t="shared" si="4"/>
        <v>102.844835718605</v>
      </c>
      <c r="AH24" s="768">
        <f t="shared" si="0"/>
        <v>95.076227930052696</v>
      </c>
      <c r="AI24" s="767"/>
      <c r="AJ24" s="767"/>
      <c r="AK24" s="767"/>
      <c r="AL24" s="767"/>
      <c r="AM24" s="764" t="str">
        <f t="shared" si="5"/>
        <v>Vila Real</v>
      </c>
      <c r="AN24" s="769">
        <f t="shared" si="6"/>
        <v>102.844835718605</v>
      </c>
      <c r="AO24" s="769">
        <f t="shared" si="6"/>
        <v>95.076227930052696</v>
      </c>
    </row>
    <row r="25" spans="1:41" x14ac:dyDescent="0.2">
      <c r="A25" s="413"/>
      <c r="B25" s="482"/>
      <c r="C25" s="99" t="s">
        <v>67</v>
      </c>
      <c r="D25" s="421"/>
      <c r="E25" s="341">
        <v>2406</v>
      </c>
      <c r="F25" s="341">
        <v>2427</v>
      </c>
      <c r="G25" s="341">
        <v>2417</v>
      </c>
      <c r="H25" s="341">
        <v>2421</v>
      </c>
      <c r="I25" s="341">
        <v>2431</v>
      </c>
      <c r="J25" s="341">
        <v>2476</v>
      </c>
      <c r="K25" s="780">
        <v>206.06350161550901</v>
      </c>
      <c r="L25" s="471"/>
      <c r="M25" s="519"/>
      <c r="N25" s="413"/>
      <c r="AD25" s="764" t="str">
        <f t="shared" si="1"/>
        <v>Viseu</v>
      </c>
      <c r="AE25" s="768">
        <f t="shared" si="2"/>
        <v>205.47408372093</v>
      </c>
      <c r="AF25" s="768">
        <f t="shared" si="3"/>
        <v>213.89</v>
      </c>
      <c r="AG25" s="768">
        <f t="shared" si="4"/>
        <v>96.343983716196604</v>
      </c>
      <c r="AH25" s="768">
        <f t="shared" si="0"/>
        <v>95.076227930052696</v>
      </c>
      <c r="AI25" s="767"/>
      <c r="AJ25" s="767"/>
      <c r="AK25" s="767"/>
      <c r="AL25" s="767"/>
      <c r="AM25" s="764" t="str">
        <f t="shared" si="5"/>
        <v>Viseu</v>
      </c>
      <c r="AN25" s="769">
        <f t="shared" si="6"/>
        <v>96.343983716196604</v>
      </c>
      <c r="AO25" s="769">
        <f t="shared" si="6"/>
        <v>95.076227930052696</v>
      </c>
    </row>
    <row r="26" spans="1:41" x14ac:dyDescent="0.2">
      <c r="A26" s="413"/>
      <c r="B26" s="482"/>
      <c r="C26" s="99" t="s">
        <v>77</v>
      </c>
      <c r="D26" s="421"/>
      <c r="E26" s="341">
        <v>3208</v>
      </c>
      <c r="F26" s="341">
        <v>3225</v>
      </c>
      <c r="G26" s="341">
        <v>3198</v>
      </c>
      <c r="H26" s="341">
        <v>3211</v>
      </c>
      <c r="I26" s="341">
        <v>3214</v>
      </c>
      <c r="J26" s="341">
        <v>3227</v>
      </c>
      <c r="K26" s="780">
        <v>205.47408372093</v>
      </c>
      <c r="L26" s="471"/>
      <c r="M26" s="519"/>
      <c r="N26" s="413"/>
      <c r="AD26" s="764" t="str">
        <f t="shared" si="1"/>
        <v>Açores</v>
      </c>
      <c r="AE26" s="768">
        <f t="shared" si="2"/>
        <v>224.30118199481899</v>
      </c>
      <c r="AF26" s="768">
        <f t="shared" si="3"/>
        <v>213.89</v>
      </c>
      <c r="AG26" s="768">
        <f t="shared" si="4"/>
        <v>69.413443904394498</v>
      </c>
      <c r="AH26" s="768">
        <f t="shared" si="0"/>
        <v>95.076227930052696</v>
      </c>
      <c r="AI26" s="767"/>
      <c r="AJ26" s="767"/>
      <c r="AK26" s="767"/>
      <c r="AL26" s="767"/>
      <c r="AM26" s="764" t="str">
        <f t="shared" si="5"/>
        <v>Açores</v>
      </c>
      <c r="AN26" s="769">
        <f t="shared" si="6"/>
        <v>69.413443904394498</v>
      </c>
      <c r="AO26" s="769">
        <f t="shared" si="6"/>
        <v>95.076227930052696</v>
      </c>
    </row>
    <row r="27" spans="1:41" x14ac:dyDescent="0.2">
      <c r="A27" s="413"/>
      <c r="B27" s="482"/>
      <c r="C27" s="99" t="s">
        <v>132</v>
      </c>
      <c r="D27" s="421"/>
      <c r="E27" s="341">
        <v>6094</v>
      </c>
      <c r="F27" s="341">
        <v>6139</v>
      </c>
      <c r="G27" s="341">
        <v>6194</v>
      </c>
      <c r="H27" s="341">
        <v>6156</v>
      </c>
      <c r="I27" s="341">
        <v>6186</v>
      </c>
      <c r="J27" s="341">
        <v>6179</v>
      </c>
      <c r="K27" s="780">
        <v>224.30118199481899</v>
      </c>
      <c r="L27" s="471"/>
      <c r="M27" s="519"/>
      <c r="N27" s="413"/>
      <c r="AD27" s="764" t="str">
        <f>+C28</f>
        <v>Madeira</v>
      </c>
      <c r="AE27" s="768">
        <f>+K28</f>
        <v>217.58997194163899</v>
      </c>
      <c r="AF27" s="768">
        <f t="shared" si="3"/>
        <v>213.89</v>
      </c>
      <c r="AG27" s="768">
        <f>+K65</f>
        <v>92.408324594852203</v>
      </c>
      <c r="AH27" s="768">
        <f t="shared" si="0"/>
        <v>95.076227930052696</v>
      </c>
      <c r="AI27" s="767"/>
      <c r="AJ27" s="767"/>
      <c r="AK27" s="767"/>
      <c r="AL27" s="767"/>
      <c r="AM27" s="764" t="str">
        <f t="shared" si="5"/>
        <v>Madeira</v>
      </c>
      <c r="AN27" s="769">
        <f t="shared" si="6"/>
        <v>92.408324594852203</v>
      </c>
      <c r="AO27" s="769">
        <f t="shared" si="6"/>
        <v>95.076227930052696</v>
      </c>
    </row>
    <row r="28" spans="1:41" x14ac:dyDescent="0.2">
      <c r="A28" s="413"/>
      <c r="B28" s="482"/>
      <c r="C28" s="99" t="s">
        <v>133</v>
      </c>
      <c r="D28" s="421"/>
      <c r="E28" s="341">
        <v>1671</v>
      </c>
      <c r="F28" s="341">
        <v>1675</v>
      </c>
      <c r="G28" s="341">
        <v>1721</v>
      </c>
      <c r="H28" s="341">
        <v>1763</v>
      </c>
      <c r="I28" s="341">
        <v>1741</v>
      </c>
      <c r="J28" s="341">
        <v>1791</v>
      </c>
      <c r="K28" s="780">
        <v>217.58997194163899</v>
      </c>
      <c r="L28" s="471"/>
      <c r="M28" s="519"/>
      <c r="N28" s="413"/>
      <c r="AD28" s="706"/>
      <c r="AE28" s="754"/>
      <c r="AG28" s="754"/>
    </row>
    <row r="29" spans="1:41" ht="3.75" customHeight="1" x14ac:dyDescent="0.2">
      <c r="A29" s="413"/>
      <c r="B29" s="482"/>
      <c r="C29" s="99"/>
      <c r="D29" s="421"/>
      <c r="E29" s="341"/>
      <c r="F29" s="341"/>
      <c r="G29" s="341"/>
      <c r="H29" s="341"/>
      <c r="I29" s="341"/>
      <c r="J29" s="341"/>
      <c r="K29" s="342"/>
      <c r="L29" s="471"/>
      <c r="M29" s="519"/>
      <c r="N29" s="413"/>
      <c r="AD29" s="706"/>
      <c r="AE29" s="754"/>
      <c r="AG29" s="754"/>
    </row>
    <row r="30" spans="1:41" ht="15.75" customHeight="1" x14ac:dyDescent="0.2">
      <c r="A30" s="413"/>
      <c r="B30" s="482"/>
      <c r="C30" s="756"/>
      <c r="D30" s="797" t="s">
        <v>393</v>
      </c>
      <c r="E30" s="756"/>
      <c r="F30" s="756"/>
      <c r="G30" s="1605" t="s">
        <v>573</v>
      </c>
      <c r="H30" s="1605"/>
      <c r="I30" s="1605"/>
      <c r="J30" s="1605"/>
      <c r="K30" s="758"/>
      <c r="L30" s="758"/>
      <c r="M30" s="759"/>
      <c r="N30" s="413"/>
      <c r="AD30" s="706"/>
      <c r="AE30" s="754"/>
      <c r="AG30" s="754"/>
    </row>
    <row r="31" spans="1:41" x14ac:dyDescent="0.2">
      <c r="A31" s="413"/>
      <c r="B31" s="755"/>
      <c r="C31" s="756"/>
      <c r="D31" s="756"/>
      <c r="E31" s="756"/>
      <c r="F31" s="756"/>
      <c r="G31" s="756"/>
      <c r="H31" s="756"/>
      <c r="I31" s="757"/>
      <c r="J31" s="757"/>
      <c r="K31" s="758"/>
      <c r="L31" s="758"/>
      <c r="M31" s="759"/>
      <c r="N31" s="413"/>
    </row>
    <row r="32" spans="1:41" ht="12" customHeight="1" x14ac:dyDescent="0.2">
      <c r="A32" s="413"/>
      <c r="B32" s="482"/>
      <c r="C32" s="756"/>
      <c r="D32" s="756"/>
      <c r="E32" s="756"/>
      <c r="F32" s="756"/>
      <c r="G32" s="756"/>
      <c r="H32" s="756"/>
      <c r="I32" s="757"/>
      <c r="J32" s="757"/>
      <c r="K32" s="758"/>
      <c r="L32" s="758"/>
      <c r="M32" s="759"/>
      <c r="N32" s="413"/>
    </row>
    <row r="33" spans="1:41" ht="12" customHeight="1" x14ac:dyDescent="0.2">
      <c r="A33" s="413"/>
      <c r="B33" s="482"/>
      <c r="C33" s="756"/>
      <c r="D33" s="756"/>
      <c r="E33" s="756"/>
      <c r="F33" s="756"/>
      <c r="G33" s="756"/>
      <c r="H33" s="756"/>
      <c r="I33" s="757"/>
      <c r="J33" s="757"/>
      <c r="K33" s="758"/>
      <c r="L33" s="758"/>
      <c r="M33" s="759"/>
      <c r="N33" s="413"/>
    </row>
    <row r="34" spans="1:41" ht="12" customHeight="1" x14ac:dyDescent="0.2">
      <c r="A34" s="413"/>
      <c r="B34" s="482"/>
      <c r="C34" s="756"/>
      <c r="D34" s="756"/>
      <c r="E34" s="756"/>
      <c r="F34" s="756"/>
      <c r="G34" s="756"/>
      <c r="H34" s="756"/>
      <c r="I34" s="757"/>
      <c r="J34" s="757"/>
      <c r="K34" s="758"/>
      <c r="L34" s="758"/>
      <c r="M34" s="759"/>
      <c r="N34" s="413"/>
    </row>
    <row r="35" spans="1:41" ht="12" customHeight="1" x14ac:dyDescent="0.2">
      <c r="A35" s="413"/>
      <c r="B35" s="482"/>
      <c r="C35" s="756"/>
      <c r="D35" s="756"/>
      <c r="E35" s="756"/>
      <c r="F35" s="756"/>
      <c r="G35" s="756"/>
      <c r="H35" s="756"/>
      <c r="I35" s="757"/>
      <c r="J35" s="757"/>
      <c r="K35" s="758"/>
      <c r="L35" s="758"/>
      <c r="M35" s="759"/>
      <c r="N35" s="413"/>
    </row>
    <row r="36" spans="1:41" ht="27" customHeight="1" x14ac:dyDescent="0.2">
      <c r="A36" s="413"/>
      <c r="B36" s="482"/>
      <c r="C36" s="756"/>
      <c r="D36" s="756"/>
      <c r="E36" s="756"/>
      <c r="F36" s="756"/>
      <c r="G36" s="756"/>
      <c r="H36" s="756"/>
      <c r="I36" s="757"/>
      <c r="J36" s="757"/>
      <c r="K36" s="758"/>
      <c r="L36" s="758"/>
      <c r="M36" s="759"/>
      <c r="N36" s="413"/>
      <c r="AK36" s="443"/>
      <c r="AL36" s="443"/>
      <c r="AM36" s="443"/>
      <c r="AN36" s="443"/>
      <c r="AO36" s="443"/>
    </row>
    <row r="37" spans="1:41" ht="12" customHeight="1" x14ac:dyDescent="0.2">
      <c r="A37" s="413"/>
      <c r="B37" s="482"/>
      <c r="C37" s="756"/>
      <c r="D37" s="756"/>
      <c r="E37" s="756"/>
      <c r="F37" s="756"/>
      <c r="G37" s="756"/>
      <c r="H37" s="756"/>
      <c r="I37" s="757"/>
      <c r="J37" s="757"/>
      <c r="K37" s="758"/>
      <c r="L37" s="758"/>
      <c r="M37" s="759"/>
      <c r="N37" s="413"/>
      <c r="AK37" s="443"/>
      <c r="AL37" s="443"/>
      <c r="AM37" s="443"/>
      <c r="AN37" s="443"/>
      <c r="AO37" s="443"/>
    </row>
    <row r="38" spans="1:41" ht="12" customHeight="1" x14ac:dyDescent="0.2">
      <c r="A38" s="413"/>
      <c r="B38" s="482"/>
      <c r="C38" s="756"/>
      <c r="D38" s="756"/>
      <c r="E38" s="756"/>
      <c r="F38" s="756"/>
      <c r="G38" s="756"/>
      <c r="H38" s="756"/>
      <c r="I38" s="757"/>
      <c r="J38" s="757"/>
      <c r="K38" s="758"/>
      <c r="L38" s="758"/>
      <c r="M38" s="759"/>
      <c r="N38" s="413"/>
      <c r="AK38" s="443"/>
      <c r="AL38" s="443"/>
      <c r="AM38" s="443"/>
      <c r="AN38" s="443"/>
      <c r="AO38" s="443"/>
    </row>
    <row r="39" spans="1:41" ht="12" customHeight="1" x14ac:dyDescent="0.2">
      <c r="A39" s="413"/>
      <c r="B39" s="482"/>
      <c r="C39" s="760"/>
      <c r="D39" s="760"/>
      <c r="E39" s="760"/>
      <c r="F39" s="760"/>
      <c r="G39" s="760"/>
      <c r="H39" s="760"/>
      <c r="I39" s="760"/>
      <c r="J39" s="760"/>
      <c r="K39" s="761"/>
      <c r="L39" s="762"/>
      <c r="M39" s="763"/>
      <c r="N39" s="413"/>
      <c r="AK39" s="443"/>
      <c r="AL39" s="443"/>
      <c r="AM39" s="443"/>
      <c r="AN39" s="443"/>
      <c r="AO39" s="443"/>
    </row>
    <row r="40" spans="1:41" ht="3" customHeight="1" thickBot="1" x14ac:dyDescent="0.25">
      <c r="A40" s="413"/>
      <c r="B40" s="482"/>
      <c r="C40" s="471"/>
      <c r="D40" s="471"/>
      <c r="E40" s="471"/>
      <c r="F40" s="471"/>
      <c r="G40" s="471"/>
      <c r="H40" s="471"/>
      <c r="I40" s="471"/>
      <c r="J40" s="471"/>
      <c r="K40" s="707"/>
      <c r="L40" s="485"/>
      <c r="M40" s="539"/>
      <c r="N40" s="413"/>
      <c r="AK40" s="443"/>
      <c r="AL40" s="443"/>
      <c r="AM40" s="443"/>
      <c r="AN40" s="443"/>
      <c r="AO40" s="443"/>
    </row>
    <row r="41" spans="1:41" ht="13.5" customHeight="1" thickBot="1" x14ac:dyDescent="0.25">
      <c r="A41" s="413"/>
      <c r="B41" s="482"/>
      <c r="C41" s="1595" t="s">
        <v>319</v>
      </c>
      <c r="D41" s="1596"/>
      <c r="E41" s="1596"/>
      <c r="F41" s="1596"/>
      <c r="G41" s="1596"/>
      <c r="H41" s="1596"/>
      <c r="I41" s="1596"/>
      <c r="J41" s="1596"/>
      <c r="K41" s="1596"/>
      <c r="L41" s="1597"/>
      <c r="M41" s="539"/>
      <c r="N41" s="413"/>
      <c r="AK41" s="443"/>
      <c r="AL41" s="443"/>
      <c r="AM41" s="443"/>
      <c r="AN41" s="443"/>
      <c r="AO41" s="443"/>
    </row>
    <row r="42" spans="1:41" s="413" customFormat="1" ht="6.75" customHeight="1" x14ac:dyDescent="0.2">
      <c r="B42" s="482"/>
      <c r="C42" s="1497" t="s">
        <v>135</v>
      </c>
      <c r="D42" s="1497"/>
      <c r="E42" s="708"/>
      <c r="F42" s="708"/>
      <c r="G42" s="708"/>
      <c r="H42" s="708"/>
      <c r="I42" s="708"/>
      <c r="J42" s="708"/>
      <c r="K42" s="709"/>
      <c r="L42" s="709"/>
      <c r="M42" s="539"/>
      <c r="O42" s="418"/>
      <c r="P42" s="418"/>
      <c r="Q42" s="418"/>
      <c r="R42" s="418"/>
      <c r="S42" s="418"/>
      <c r="T42" s="418"/>
      <c r="U42" s="418"/>
      <c r="V42" s="418"/>
      <c r="W42" s="418"/>
      <c r="X42" s="418"/>
      <c r="Y42" s="418"/>
      <c r="Z42" s="418"/>
      <c r="AA42" s="418"/>
      <c r="AB42" s="418"/>
      <c r="AC42" s="418"/>
      <c r="AD42" s="418"/>
      <c r="AE42" s="418"/>
      <c r="AF42" s="418"/>
      <c r="AG42" s="418"/>
      <c r="AH42" s="418"/>
      <c r="AI42" s="418"/>
      <c r="AJ42" s="418"/>
      <c r="AK42" s="443"/>
      <c r="AL42" s="443"/>
      <c r="AM42" s="443"/>
      <c r="AN42" s="443"/>
      <c r="AO42" s="443"/>
    </row>
    <row r="43" spans="1:41" ht="13.5" customHeight="1" x14ac:dyDescent="0.2">
      <c r="A43" s="413"/>
      <c r="B43" s="482"/>
      <c r="C43" s="1497"/>
      <c r="D43" s="1497"/>
      <c r="E43" s="1601">
        <v>2015</v>
      </c>
      <c r="F43" s="1601"/>
      <c r="G43" s="1601"/>
      <c r="H43" s="1601"/>
      <c r="I43" s="1601"/>
      <c r="J43" s="1601"/>
      <c r="K43" s="1603" t="str">
        <f xml:space="preserve"> CONCATENATE("valor médio de ",J7,F6)</f>
        <v>valor médio de dez.</v>
      </c>
      <c r="L43" s="431"/>
      <c r="M43" s="423"/>
      <c r="N43" s="413"/>
      <c r="AK43" s="443"/>
      <c r="AL43" s="443"/>
      <c r="AM43" s="443"/>
      <c r="AN43" s="443"/>
      <c r="AO43" s="443"/>
    </row>
    <row r="44" spans="1:41" ht="13.5" customHeight="1" x14ac:dyDescent="0.2">
      <c r="A44" s="413"/>
      <c r="B44" s="482"/>
      <c r="C44" s="428"/>
      <c r="D44" s="428"/>
      <c r="E44" s="775" t="str">
        <f t="shared" ref="E44:J44" si="7">+E7</f>
        <v>jul.</v>
      </c>
      <c r="F44" s="775" t="str">
        <f t="shared" si="7"/>
        <v>ago.</v>
      </c>
      <c r="G44" s="775" t="str">
        <f t="shared" si="7"/>
        <v>set.</v>
      </c>
      <c r="H44" s="775" t="str">
        <f t="shared" si="7"/>
        <v>out.</v>
      </c>
      <c r="I44" s="775" t="str">
        <f t="shared" si="7"/>
        <v>nov.</v>
      </c>
      <c r="J44" s="775" t="str">
        <f t="shared" si="7"/>
        <v>dez.</v>
      </c>
      <c r="K44" s="1604" t="e">
        <f xml:space="preserve"> CONCATENATE("valor médio de ",#REF!,#REF!)</f>
        <v>#REF!</v>
      </c>
      <c r="L44" s="431"/>
      <c r="M44" s="539"/>
      <c r="N44" s="413"/>
      <c r="AK44" s="443"/>
      <c r="AL44" s="443"/>
      <c r="AM44" s="443"/>
      <c r="AN44" s="443"/>
      <c r="AO44" s="443"/>
    </row>
    <row r="45" spans="1:41" s="436" customFormat="1" ht="14.25" customHeight="1" x14ac:dyDescent="0.2">
      <c r="A45" s="433"/>
      <c r="B45" s="710"/>
      <c r="C45" s="698" t="s">
        <v>68</v>
      </c>
      <c r="D45" s="506"/>
      <c r="E45" s="389">
        <v>207871</v>
      </c>
      <c r="F45" s="389">
        <v>208399</v>
      </c>
      <c r="G45" s="389">
        <v>207490</v>
      </c>
      <c r="H45" s="389">
        <v>206014</v>
      </c>
      <c r="I45" s="389">
        <v>205581</v>
      </c>
      <c r="J45" s="389">
        <v>209398</v>
      </c>
      <c r="K45" s="798">
        <v>95.076227930052696</v>
      </c>
      <c r="L45" s="344"/>
      <c r="M45" s="711"/>
      <c r="N45" s="433"/>
      <c r="O45" s="815"/>
      <c r="P45" s="814"/>
      <c r="Q45" s="815"/>
      <c r="R45" s="815"/>
      <c r="S45" s="418"/>
      <c r="T45" s="418"/>
      <c r="U45" s="418"/>
      <c r="V45" s="418"/>
      <c r="W45" s="418"/>
      <c r="X45" s="418"/>
      <c r="Y45" s="418"/>
      <c r="Z45" s="418"/>
      <c r="AA45" s="418"/>
      <c r="AB45" s="418"/>
      <c r="AC45" s="418"/>
      <c r="AD45" s="418"/>
      <c r="AE45" s="418"/>
      <c r="AF45" s="418"/>
      <c r="AG45" s="418"/>
      <c r="AH45" s="418"/>
      <c r="AI45" s="418"/>
      <c r="AJ45" s="418"/>
      <c r="AK45" s="443"/>
      <c r="AL45" s="443"/>
      <c r="AM45" s="443"/>
      <c r="AN45" s="776"/>
      <c r="AO45" s="776"/>
    </row>
    <row r="46" spans="1:41" ht="15" customHeight="1" x14ac:dyDescent="0.2">
      <c r="A46" s="413"/>
      <c r="B46" s="482"/>
      <c r="C46" s="99" t="s">
        <v>62</v>
      </c>
      <c r="D46" s="421"/>
      <c r="E46" s="341">
        <v>10401</v>
      </c>
      <c r="F46" s="341">
        <v>10531</v>
      </c>
      <c r="G46" s="341">
        <v>10573</v>
      </c>
      <c r="H46" s="341">
        <v>10518</v>
      </c>
      <c r="I46" s="341">
        <v>10381</v>
      </c>
      <c r="J46" s="341">
        <v>10460</v>
      </c>
      <c r="K46" s="781">
        <v>102.30012772852901</v>
      </c>
      <c r="L46" s="344"/>
      <c r="M46" s="539"/>
      <c r="N46" s="413"/>
      <c r="AK46" s="443"/>
      <c r="AL46" s="443"/>
      <c r="AM46" s="443"/>
      <c r="AN46" s="443"/>
      <c r="AO46" s="443"/>
    </row>
    <row r="47" spans="1:41" ht="11.65" customHeight="1" x14ac:dyDescent="0.2">
      <c r="A47" s="413"/>
      <c r="B47" s="482"/>
      <c r="C47" s="99" t="s">
        <v>55</v>
      </c>
      <c r="D47" s="421"/>
      <c r="E47" s="341">
        <v>4177</v>
      </c>
      <c r="F47" s="341">
        <v>4190</v>
      </c>
      <c r="G47" s="341">
        <v>4205</v>
      </c>
      <c r="H47" s="341">
        <v>4272</v>
      </c>
      <c r="I47" s="341">
        <v>4265</v>
      </c>
      <c r="J47" s="341">
        <v>4418</v>
      </c>
      <c r="K47" s="781">
        <v>90.564495392222994</v>
      </c>
      <c r="L47" s="344"/>
      <c r="M47" s="539"/>
      <c r="N47" s="413"/>
      <c r="AK47" s="443"/>
      <c r="AL47" s="443"/>
      <c r="AM47" s="443"/>
      <c r="AN47" s="443"/>
      <c r="AO47" s="443"/>
    </row>
    <row r="48" spans="1:41" ht="11.65" customHeight="1" x14ac:dyDescent="0.2">
      <c r="A48" s="413"/>
      <c r="B48" s="482"/>
      <c r="C48" s="99" t="s">
        <v>64</v>
      </c>
      <c r="D48" s="421"/>
      <c r="E48" s="341">
        <v>7124</v>
      </c>
      <c r="F48" s="341">
        <v>7090</v>
      </c>
      <c r="G48" s="341">
        <v>7047</v>
      </c>
      <c r="H48" s="341">
        <v>6892</v>
      </c>
      <c r="I48" s="341">
        <v>6708</v>
      </c>
      <c r="J48" s="341">
        <v>6704</v>
      </c>
      <c r="K48" s="781">
        <v>98.388052160953805</v>
      </c>
      <c r="L48" s="344"/>
      <c r="M48" s="539"/>
      <c r="N48" s="413"/>
      <c r="AK48" s="443"/>
      <c r="AL48" s="443"/>
      <c r="AM48" s="443"/>
      <c r="AN48" s="443"/>
      <c r="AO48" s="443"/>
    </row>
    <row r="49" spans="1:41" ht="11.65" customHeight="1" x14ac:dyDescent="0.2">
      <c r="A49" s="413"/>
      <c r="B49" s="482"/>
      <c r="C49" s="99" t="s">
        <v>66</v>
      </c>
      <c r="D49" s="421"/>
      <c r="E49" s="341">
        <v>1644</v>
      </c>
      <c r="F49" s="341">
        <v>1614</v>
      </c>
      <c r="G49" s="341">
        <v>1613</v>
      </c>
      <c r="H49" s="341">
        <v>1637</v>
      </c>
      <c r="I49" s="341">
        <v>1623</v>
      </c>
      <c r="J49" s="341">
        <v>1647</v>
      </c>
      <c r="K49" s="781">
        <v>99.671100362757002</v>
      </c>
      <c r="L49" s="712"/>
      <c r="M49" s="413"/>
      <c r="N49" s="413"/>
      <c r="AK49" s="443"/>
      <c r="AL49" s="443"/>
      <c r="AM49" s="443"/>
      <c r="AN49" s="443"/>
      <c r="AO49" s="443"/>
    </row>
    <row r="50" spans="1:41" ht="11.65" customHeight="1" x14ac:dyDescent="0.2">
      <c r="A50" s="413"/>
      <c r="B50" s="482"/>
      <c r="C50" s="99" t="s">
        <v>75</v>
      </c>
      <c r="D50" s="421"/>
      <c r="E50" s="341">
        <v>3278</v>
      </c>
      <c r="F50" s="341">
        <v>3325</v>
      </c>
      <c r="G50" s="341">
        <v>3300</v>
      </c>
      <c r="H50" s="341">
        <v>3224</v>
      </c>
      <c r="I50" s="341">
        <v>3244</v>
      </c>
      <c r="J50" s="341">
        <v>3292</v>
      </c>
      <c r="K50" s="781">
        <v>94.855227339395697</v>
      </c>
      <c r="L50" s="712"/>
      <c r="M50" s="413"/>
      <c r="N50" s="413"/>
      <c r="AK50" s="443"/>
      <c r="AL50" s="443"/>
      <c r="AM50" s="443"/>
      <c r="AN50" s="443"/>
      <c r="AO50" s="443"/>
    </row>
    <row r="51" spans="1:41" ht="11.65" customHeight="1" x14ac:dyDescent="0.2">
      <c r="A51" s="413"/>
      <c r="B51" s="482"/>
      <c r="C51" s="99" t="s">
        <v>61</v>
      </c>
      <c r="D51" s="421"/>
      <c r="E51" s="341">
        <v>6300</v>
      </c>
      <c r="F51" s="341">
        <v>6261</v>
      </c>
      <c r="G51" s="341">
        <v>6249</v>
      </c>
      <c r="H51" s="341">
        <v>6254</v>
      </c>
      <c r="I51" s="341">
        <v>6195</v>
      </c>
      <c r="J51" s="341">
        <v>6288</v>
      </c>
      <c r="K51" s="781">
        <v>107.64692039879699</v>
      </c>
      <c r="L51" s="712"/>
      <c r="M51" s="413"/>
      <c r="N51" s="413"/>
      <c r="AK51" s="443"/>
      <c r="AL51" s="443"/>
      <c r="AM51" s="443"/>
      <c r="AN51" s="443"/>
      <c r="AO51" s="443"/>
    </row>
    <row r="52" spans="1:41" ht="11.65" customHeight="1" x14ac:dyDescent="0.2">
      <c r="A52" s="413"/>
      <c r="B52" s="482"/>
      <c r="C52" s="99" t="s">
        <v>56</v>
      </c>
      <c r="D52" s="421"/>
      <c r="E52" s="341">
        <v>3341</v>
      </c>
      <c r="F52" s="341">
        <v>3317</v>
      </c>
      <c r="G52" s="341">
        <v>3311</v>
      </c>
      <c r="H52" s="341">
        <v>3274</v>
      </c>
      <c r="I52" s="341">
        <v>3329</v>
      </c>
      <c r="J52" s="341">
        <v>3342</v>
      </c>
      <c r="K52" s="781">
        <v>89.930354942798502</v>
      </c>
      <c r="L52" s="712"/>
      <c r="M52" s="413"/>
      <c r="N52" s="413"/>
    </row>
    <row r="53" spans="1:41" ht="11.65" customHeight="1" x14ac:dyDescent="0.2">
      <c r="A53" s="413"/>
      <c r="B53" s="482"/>
      <c r="C53" s="99" t="s">
        <v>74</v>
      </c>
      <c r="D53" s="421"/>
      <c r="E53" s="341">
        <v>6057</v>
      </c>
      <c r="F53" s="341">
        <v>5947</v>
      </c>
      <c r="G53" s="341">
        <v>5932</v>
      </c>
      <c r="H53" s="341">
        <v>5771</v>
      </c>
      <c r="I53" s="341">
        <v>5777</v>
      </c>
      <c r="J53" s="341">
        <v>5971</v>
      </c>
      <c r="K53" s="781">
        <v>97.063095238095201</v>
      </c>
      <c r="L53" s="712"/>
      <c r="M53" s="413"/>
      <c r="N53" s="413"/>
    </row>
    <row r="54" spans="1:41" ht="11.65" customHeight="1" x14ac:dyDescent="0.2">
      <c r="A54" s="413"/>
      <c r="B54" s="482"/>
      <c r="C54" s="99" t="s">
        <v>76</v>
      </c>
      <c r="D54" s="421"/>
      <c r="E54" s="341">
        <v>2693</v>
      </c>
      <c r="F54" s="341">
        <v>2774</v>
      </c>
      <c r="G54" s="341">
        <v>2746</v>
      </c>
      <c r="H54" s="341">
        <v>2589</v>
      </c>
      <c r="I54" s="341">
        <v>2660</v>
      </c>
      <c r="J54" s="341">
        <v>2769</v>
      </c>
      <c r="K54" s="781">
        <v>93.2960589907605</v>
      </c>
      <c r="L54" s="712"/>
      <c r="M54" s="413"/>
      <c r="N54" s="413"/>
    </row>
    <row r="55" spans="1:41" ht="11.65" customHeight="1" x14ac:dyDescent="0.2">
      <c r="A55" s="413"/>
      <c r="B55" s="482"/>
      <c r="C55" s="99" t="s">
        <v>60</v>
      </c>
      <c r="D55" s="421"/>
      <c r="E55" s="341">
        <v>4366</v>
      </c>
      <c r="F55" s="341">
        <v>4347</v>
      </c>
      <c r="G55" s="341">
        <v>4316</v>
      </c>
      <c r="H55" s="341">
        <v>4245</v>
      </c>
      <c r="I55" s="341">
        <v>4148</v>
      </c>
      <c r="J55" s="341">
        <v>4242</v>
      </c>
      <c r="K55" s="781">
        <v>99.182310924369801</v>
      </c>
      <c r="L55" s="712"/>
      <c r="M55" s="413"/>
      <c r="N55" s="413"/>
    </row>
    <row r="56" spans="1:41" ht="11.65" customHeight="1" x14ac:dyDescent="0.2">
      <c r="A56" s="413"/>
      <c r="B56" s="482"/>
      <c r="C56" s="99" t="s">
        <v>59</v>
      </c>
      <c r="D56" s="421"/>
      <c r="E56" s="341">
        <v>37536</v>
      </c>
      <c r="F56" s="341">
        <v>37421</v>
      </c>
      <c r="G56" s="341">
        <v>36835</v>
      </c>
      <c r="H56" s="341">
        <v>36346</v>
      </c>
      <c r="I56" s="341">
        <v>36485</v>
      </c>
      <c r="J56" s="341">
        <v>36982</v>
      </c>
      <c r="K56" s="781">
        <v>97.890319610257507</v>
      </c>
      <c r="L56" s="712"/>
      <c r="M56" s="413"/>
      <c r="N56" s="413"/>
    </row>
    <row r="57" spans="1:41" ht="11.65" customHeight="1" x14ac:dyDescent="0.2">
      <c r="A57" s="413"/>
      <c r="B57" s="482"/>
      <c r="C57" s="99" t="s">
        <v>57</v>
      </c>
      <c r="D57" s="421"/>
      <c r="E57" s="341">
        <v>2509</v>
      </c>
      <c r="F57" s="341">
        <v>2511</v>
      </c>
      <c r="G57" s="341">
        <v>2490</v>
      </c>
      <c r="H57" s="341">
        <v>2457</v>
      </c>
      <c r="I57" s="341">
        <v>2639</v>
      </c>
      <c r="J57" s="341">
        <v>2726</v>
      </c>
      <c r="K57" s="781">
        <v>91.473383297644503</v>
      </c>
      <c r="L57" s="712"/>
      <c r="M57" s="413"/>
      <c r="N57" s="413"/>
    </row>
    <row r="58" spans="1:41" ht="11.65" customHeight="1" x14ac:dyDescent="0.2">
      <c r="A58" s="413"/>
      <c r="B58" s="482"/>
      <c r="C58" s="99" t="s">
        <v>63</v>
      </c>
      <c r="D58" s="421"/>
      <c r="E58" s="341">
        <v>59651</v>
      </c>
      <c r="F58" s="341">
        <v>60307</v>
      </c>
      <c r="G58" s="341">
        <v>60389</v>
      </c>
      <c r="H58" s="341">
        <v>60410</v>
      </c>
      <c r="I58" s="341">
        <v>60080</v>
      </c>
      <c r="J58" s="341">
        <v>61404</v>
      </c>
      <c r="K58" s="781">
        <v>96.041679821996993</v>
      </c>
      <c r="L58" s="712"/>
      <c r="M58" s="413"/>
      <c r="N58" s="413"/>
    </row>
    <row r="59" spans="1:41" ht="11.65" customHeight="1" x14ac:dyDescent="0.2">
      <c r="A59" s="413"/>
      <c r="B59" s="482"/>
      <c r="C59" s="99" t="s">
        <v>79</v>
      </c>
      <c r="D59" s="421"/>
      <c r="E59" s="341">
        <v>5283</v>
      </c>
      <c r="F59" s="341">
        <v>5162</v>
      </c>
      <c r="G59" s="341">
        <v>5136</v>
      </c>
      <c r="H59" s="341">
        <v>4977</v>
      </c>
      <c r="I59" s="341">
        <v>5023</v>
      </c>
      <c r="J59" s="341">
        <v>5237</v>
      </c>
      <c r="K59" s="781">
        <v>96.724812995844303</v>
      </c>
      <c r="L59" s="712"/>
      <c r="M59" s="413"/>
      <c r="N59" s="413"/>
    </row>
    <row r="60" spans="1:41" ht="11.65" customHeight="1" x14ac:dyDescent="0.2">
      <c r="A60" s="413"/>
      <c r="B60" s="482"/>
      <c r="C60" s="99" t="s">
        <v>58</v>
      </c>
      <c r="D60" s="421"/>
      <c r="E60" s="341">
        <v>17696</v>
      </c>
      <c r="F60" s="341">
        <v>17756</v>
      </c>
      <c r="G60" s="341">
        <v>17541</v>
      </c>
      <c r="H60" s="341">
        <v>17442</v>
      </c>
      <c r="I60" s="341">
        <v>17433</v>
      </c>
      <c r="J60" s="341">
        <v>17921</v>
      </c>
      <c r="K60" s="781">
        <v>102.037466533356</v>
      </c>
      <c r="L60" s="712"/>
      <c r="M60" s="413"/>
      <c r="N60" s="413"/>
    </row>
    <row r="61" spans="1:41" ht="11.65" customHeight="1" x14ac:dyDescent="0.2">
      <c r="A61" s="413"/>
      <c r="B61" s="482"/>
      <c r="C61" s="99" t="s">
        <v>65</v>
      </c>
      <c r="D61" s="421"/>
      <c r="E61" s="341">
        <v>2246</v>
      </c>
      <c r="F61" s="341">
        <v>2261</v>
      </c>
      <c r="G61" s="341">
        <v>2226</v>
      </c>
      <c r="H61" s="341">
        <v>2183</v>
      </c>
      <c r="I61" s="341">
        <v>2125</v>
      </c>
      <c r="J61" s="341">
        <v>2162</v>
      </c>
      <c r="K61" s="781">
        <v>102.454480874317</v>
      </c>
      <c r="L61" s="712"/>
      <c r="M61" s="413"/>
      <c r="N61" s="413"/>
    </row>
    <row r="62" spans="1:41" ht="11.65" customHeight="1" x14ac:dyDescent="0.2">
      <c r="A62" s="413"/>
      <c r="B62" s="482"/>
      <c r="C62" s="99" t="s">
        <v>67</v>
      </c>
      <c r="D62" s="421"/>
      <c r="E62" s="341">
        <v>4913</v>
      </c>
      <c r="F62" s="341">
        <v>4922</v>
      </c>
      <c r="G62" s="341">
        <v>4850</v>
      </c>
      <c r="H62" s="341">
        <v>4821</v>
      </c>
      <c r="I62" s="341">
        <v>4823</v>
      </c>
      <c r="J62" s="341">
        <v>4921</v>
      </c>
      <c r="K62" s="781">
        <v>102.844835718605</v>
      </c>
      <c r="L62" s="712"/>
      <c r="M62" s="413"/>
      <c r="N62" s="413"/>
    </row>
    <row r="63" spans="1:41" ht="11.65" customHeight="1" x14ac:dyDescent="0.2">
      <c r="A63" s="413"/>
      <c r="B63" s="482"/>
      <c r="C63" s="99" t="s">
        <v>77</v>
      </c>
      <c r="D63" s="421"/>
      <c r="E63" s="341">
        <v>6803</v>
      </c>
      <c r="F63" s="341">
        <v>6786</v>
      </c>
      <c r="G63" s="341">
        <v>6714</v>
      </c>
      <c r="H63" s="341">
        <v>6794</v>
      </c>
      <c r="I63" s="341">
        <v>6800</v>
      </c>
      <c r="J63" s="341">
        <v>6859</v>
      </c>
      <c r="K63" s="781">
        <v>96.343983716196604</v>
      </c>
      <c r="L63" s="712"/>
      <c r="M63" s="413"/>
      <c r="N63" s="413"/>
    </row>
    <row r="64" spans="1:41" ht="11.25" customHeight="1" x14ac:dyDescent="0.2">
      <c r="A64" s="413"/>
      <c r="B64" s="482"/>
      <c r="C64" s="99" t="s">
        <v>132</v>
      </c>
      <c r="D64" s="421"/>
      <c r="E64" s="341">
        <v>17912</v>
      </c>
      <c r="F64" s="341">
        <v>17857</v>
      </c>
      <c r="G64" s="341">
        <v>17945</v>
      </c>
      <c r="H64" s="341">
        <v>17766</v>
      </c>
      <c r="I64" s="341">
        <v>17736</v>
      </c>
      <c r="J64" s="341">
        <v>17877</v>
      </c>
      <c r="K64" s="781">
        <v>69.413443904394498</v>
      </c>
      <c r="L64" s="712"/>
      <c r="M64" s="413"/>
      <c r="N64" s="413"/>
    </row>
    <row r="65" spans="1:15" ht="11.65" customHeight="1" x14ac:dyDescent="0.2">
      <c r="A65" s="413"/>
      <c r="B65" s="482"/>
      <c r="C65" s="99" t="s">
        <v>133</v>
      </c>
      <c r="D65" s="421"/>
      <c r="E65" s="341">
        <v>3941</v>
      </c>
      <c r="F65" s="341">
        <v>4020</v>
      </c>
      <c r="G65" s="341">
        <v>4072</v>
      </c>
      <c r="H65" s="341">
        <v>4142</v>
      </c>
      <c r="I65" s="341">
        <v>4107</v>
      </c>
      <c r="J65" s="341">
        <v>4176</v>
      </c>
      <c r="K65" s="781">
        <v>92.408324594852203</v>
      </c>
      <c r="L65" s="712"/>
      <c r="M65" s="413"/>
      <c r="N65" s="413"/>
    </row>
    <row r="66" spans="1:15" s="715" customFormat="1" ht="7.5" customHeight="1" x14ac:dyDescent="0.15">
      <c r="A66" s="713"/>
      <c r="B66" s="714"/>
      <c r="C66" s="1606" t="s">
        <v>574</v>
      </c>
      <c r="D66" s="1606"/>
      <c r="E66" s="1606"/>
      <c r="F66" s="1606"/>
      <c r="G66" s="1606"/>
      <c r="H66" s="1606"/>
      <c r="I66" s="1606"/>
      <c r="J66" s="1606"/>
      <c r="K66" s="1607"/>
      <c r="L66" s="1607"/>
      <c r="M66" s="1607"/>
      <c r="N66" s="1607"/>
      <c r="O66" s="1607"/>
    </row>
    <row r="67" spans="1:15" ht="13.5" customHeight="1" x14ac:dyDescent="0.2">
      <c r="A67" s="413"/>
      <c r="B67" s="714"/>
      <c r="C67" s="487" t="s">
        <v>494</v>
      </c>
      <c r="D67" s="421"/>
      <c r="E67" s="716"/>
      <c r="F67" s="716"/>
      <c r="G67" s="716"/>
      <c r="H67" s="716"/>
      <c r="I67" s="462" t="s">
        <v>136</v>
      </c>
      <c r="J67" s="597"/>
      <c r="K67" s="597"/>
      <c r="L67" s="597"/>
      <c r="M67" s="539"/>
      <c r="N67" s="413"/>
    </row>
    <row r="68" spans="1:15" ht="9" customHeight="1" x14ac:dyDescent="0.2">
      <c r="A68" s="413"/>
      <c r="B68" s="717"/>
      <c r="C68" s="718" t="s">
        <v>247</v>
      </c>
      <c r="D68" s="421"/>
      <c r="E68" s="716"/>
      <c r="F68" s="716"/>
      <c r="G68" s="716"/>
      <c r="H68" s="716"/>
      <c r="I68" s="719"/>
      <c r="J68" s="597"/>
      <c r="K68" s="597"/>
      <c r="L68" s="597"/>
      <c r="M68" s="539"/>
      <c r="N68" s="413"/>
    </row>
    <row r="69" spans="1:15" ht="13.5" customHeight="1" x14ac:dyDescent="0.2">
      <c r="A69" s="413"/>
      <c r="B69" s="720">
        <v>18</v>
      </c>
      <c r="C69" s="1602">
        <v>42370</v>
      </c>
      <c r="D69" s="1602"/>
      <c r="E69" s="1602"/>
      <c r="F69" s="1602"/>
      <c r="G69" s="423"/>
      <c r="H69" s="423"/>
      <c r="I69" s="423"/>
      <c r="J69" s="423"/>
      <c r="K69" s="423"/>
      <c r="L69" s="423"/>
      <c r="M69" s="423"/>
      <c r="N69" s="423"/>
    </row>
  </sheetData>
  <mergeCells count="14">
    <mergeCell ref="C69:F69"/>
    <mergeCell ref="C41:L41"/>
    <mergeCell ref="C42:D43"/>
    <mergeCell ref="K43:K44"/>
    <mergeCell ref="G30:J30"/>
    <mergeCell ref="C66:J66"/>
    <mergeCell ref="K66:O66"/>
    <mergeCell ref="E43:J43"/>
    <mergeCell ref="L1:M1"/>
    <mergeCell ref="B2:D2"/>
    <mergeCell ref="C4:L4"/>
    <mergeCell ref="C5:D6"/>
    <mergeCell ref="K6:K7"/>
    <mergeCell ref="E6:J6"/>
  </mergeCells>
  <conditionalFormatting sqref="E44:J44 E7:J7">
    <cfRule type="cellIs" dxfId="8" priority="3"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190500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3"/>
  </sheetPr>
  <dimension ref="A1:O73"/>
  <sheetViews>
    <sheetView zoomScaleNormal="100" workbookViewId="0"/>
  </sheetViews>
  <sheetFormatPr defaultRowHeight="12.75" x14ac:dyDescent="0.2"/>
  <cols>
    <col min="1" max="1" width="1" style="418" customWidth="1"/>
    <col min="2" max="2" width="2.5703125" style="418" customWidth="1"/>
    <col min="3" max="3" width="1.140625" style="418" customWidth="1"/>
    <col min="4" max="4" width="25.85546875" style="418" customWidth="1"/>
    <col min="5" max="10" width="7.5703125" style="429" customWidth="1"/>
    <col min="11" max="11" width="7.5703125" style="464" customWidth="1"/>
    <col min="12" max="12" width="7.5703125" style="429" customWidth="1"/>
    <col min="13" max="13" width="7.5703125" style="464" customWidth="1"/>
    <col min="14" max="14" width="2.5703125" style="418" customWidth="1"/>
    <col min="15" max="15" width="1" style="418" customWidth="1"/>
    <col min="16" max="16384" width="9.140625" style="418"/>
  </cols>
  <sheetData>
    <row r="1" spans="1:15" ht="13.5" customHeight="1" x14ac:dyDescent="0.2">
      <c r="A1" s="413"/>
      <c r="B1" s="1495" t="s">
        <v>343</v>
      </c>
      <c r="C1" s="1495"/>
      <c r="D1" s="1495"/>
      <c r="E1" s="415"/>
      <c r="F1" s="415"/>
      <c r="G1" s="415"/>
      <c r="H1" s="415"/>
      <c r="I1" s="415"/>
      <c r="J1" s="416"/>
      <c r="K1" s="722"/>
      <c r="L1" s="722"/>
      <c r="M1" s="722"/>
      <c r="N1" s="417"/>
      <c r="O1" s="413"/>
    </row>
    <row r="2" spans="1:15" ht="6" customHeight="1" x14ac:dyDescent="0.2">
      <c r="A2" s="413"/>
      <c r="B2" s="1609"/>
      <c r="C2" s="1609"/>
      <c r="D2" s="1609"/>
      <c r="E2" s="419"/>
      <c r="F2" s="420"/>
      <c r="G2" s="420"/>
      <c r="H2" s="420"/>
      <c r="I2" s="420"/>
      <c r="J2" s="420"/>
      <c r="K2" s="421"/>
      <c r="L2" s="420"/>
      <c r="M2" s="421"/>
      <c r="N2" s="422"/>
      <c r="O2" s="413"/>
    </row>
    <row r="3" spans="1:15" ht="13.5" customHeight="1" thickBot="1" x14ac:dyDescent="0.25">
      <c r="A3" s="413"/>
      <c r="B3" s="423"/>
      <c r="C3" s="423"/>
      <c r="D3" s="423"/>
      <c r="E3" s="420"/>
      <c r="F3" s="420"/>
      <c r="G3" s="420"/>
      <c r="H3" s="420"/>
      <c r="I3" s="420" t="s">
        <v>34</v>
      </c>
      <c r="J3" s="420"/>
      <c r="K3" s="592"/>
      <c r="L3" s="420"/>
      <c r="M3" s="592" t="s">
        <v>73</v>
      </c>
      <c r="N3" s="424"/>
      <c r="O3" s="413"/>
    </row>
    <row r="4" spans="1:15" s="427" customFormat="1" ht="13.5" customHeight="1" thickBot="1" x14ac:dyDescent="0.25">
      <c r="A4" s="425"/>
      <c r="B4" s="426"/>
      <c r="C4" s="1610" t="s">
        <v>0</v>
      </c>
      <c r="D4" s="1611"/>
      <c r="E4" s="1611"/>
      <c r="F4" s="1611"/>
      <c r="G4" s="1611"/>
      <c r="H4" s="1611"/>
      <c r="I4" s="1611"/>
      <c r="J4" s="1611"/>
      <c r="K4" s="1611"/>
      <c r="L4" s="1611"/>
      <c r="M4" s="1612"/>
      <c r="N4" s="424"/>
      <c r="O4" s="413"/>
    </row>
    <row r="5" spans="1:15" ht="4.5" customHeight="1" x14ac:dyDescent="0.2">
      <c r="A5" s="413"/>
      <c r="B5" s="423"/>
      <c r="C5" s="1497" t="s">
        <v>78</v>
      </c>
      <c r="D5" s="1497"/>
      <c r="F5" s="902"/>
      <c r="G5" s="902"/>
      <c r="H5" s="902"/>
      <c r="I5" s="430"/>
      <c r="J5" s="430"/>
      <c r="K5" s="430"/>
      <c r="L5" s="430"/>
      <c r="M5" s="430"/>
      <c r="N5" s="424"/>
      <c r="O5" s="413"/>
    </row>
    <row r="6" spans="1:15" ht="12" customHeight="1" x14ac:dyDescent="0.2">
      <c r="A6" s="413"/>
      <c r="B6" s="423"/>
      <c r="C6" s="1497"/>
      <c r="D6" s="1497"/>
      <c r="E6" s="1499">
        <v>2015</v>
      </c>
      <c r="F6" s="1499"/>
      <c r="G6" s="1499"/>
      <c r="H6" s="1499"/>
      <c r="I6" s="1499"/>
      <c r="J6" s="1499"/>
      <c r="K6" s="1499"/>
      <c r="L6" s="1499"/>
      <c r="M6" s="1499"/>
      <c r="N6" s="424"/>
      <c r="O6" s="413"/>
    </row>
    <row r="7" spans="1:15" s="427" customFormat="1" ht="12.75" customHeight="1" x14ac:dyDescent="0.2">
      <c r="A7" s="425"/>
      <c r="B7" s="426"/>
      <c r="C7" s="432"/>
      <c r="D7" s="432"/>
      <c r="E7" s="782" t="s">
        <v>102</v>
      </c>
      <c r="F7" s="873" t="s">
        <v>101</v>
      </c>
      <c r="G7" s="782" t="s">
        <v>100</v>
      </c>
      <c r="H7" s="873" t="s">
        <v>99</v>
      </c>
      <c r="I7" s="872" t="s">
        <v>98</v>
      </c>
      <c r="J7" s="873" t="s">
        <v>97</v>
      </c>
      <c r="K7" s="873" t="s">
        <v>96</v>
      </c>
      <c r="L7" s="873" t="s">
        <v>95</v>
      </c>
      <c r="M7" s="873" t="s">
        <v>94</v>
      </c>
      <c r="N7" s="424"/>
      <c r="O7" s="413"/>
    </row>
    <row r="8" spans="1:15" s="436" customFormat="1" ht="13.5" customHeight="1" x14ac:dyDescent="0.2">
      <c r="A8" s="433"/>
      <c r="B8" s="434"/>
      <c r="C8" s="1613" t="s">
        <v>137</v>
      </c>
      <c r="D8" s="1613"/>
      <c r="E8" s="435"/>
      <c r="F8" s="435"/>
      <c r="G8" s="435"/>
      <c r="H8" s="435"/>
      <c r="I8" s="435"/>
      <c r="J8" s="435"/>
      <c r="K8" s="435"/>
      <c r="L8" s="435"/>
      <c r="M8" s="435"/>
      <c r="N8" s="424"/>
      <c r="O8" s="413"/>
    </row>
    <row r="9" spans="1:15" ht="11.25" customHeight="1" x14ac:dyDescent="0.2">
      <c r="A9" s="413"/>
      <c r="B9" s="423"/>
      <c r="C9" s="99" t="s">
        <v>138</v>
      </c>
      <c r="D9" s="437"/>
      <c r="E9" s="86">
        <v>254644</v>
      </c>
      <c r="F9" s="86">
        <v>254158</v>
      </c>
      <c r="G9" s="86">
        <v>253789</v>
      </c>
      <c r="H9" s="86">
        <v>253410</v>
      </c>
      <c r="I9" s="86">
        <v>253319</v>
      </c>
      <c r="J9" s="86">
        <v>252457</v>
      </c>
      <c r="K9" s="86">
        <v>251605</v>
      </c>
      <c r="L9" s="86">
        <v>251003</v>
      </c>
      <c r="M9" s="86">
        <v>250629</v>
      </c>
      <c r="N9" s="424"/>
      <c r="O9" s="413"/>
    </row>
    <row r="10" spans="1:15" ht="11.25" customHeight="1" x14ac:dyDescent="0.2">
      <c r="A10" s="413"/>
      <c r="B10" s="423"/>
      <c r="C10" s="99"/>
      <c r="D10" s="438" t="s">
        <v>72</v>
      </c>
      <c r="E10" s="439">
        <v>133003</v>
      </c>
      <c r="F10" s="439">
        <v>132808</v>
      </c>
      <c r="G10" s="439">
        <v>132713</v>
      </c>
      <c r="H10" s="439">
        <v>132544</v>
      </c>
      <c r="I10" s="439">
        <v>132619</v>
      </c>
      <c r="J10" s="439">
        <v>132303</v>
      </c>
      <c r="K10" s="439">
        <v>131907</v>
      </c>
      <c r="L10" s="439">
        <v>131626</v>
      </c>
      <c r="M10" s="439">
        <v>131387</v>
      </c>
      <c r="N10" s="424"/>
      <c r="O10" s="413"/>
    </row>
    <row r="11" spans="1:15" ht="11.25" customHeight="1" x14ac:dyDescent="0.2">
      <c r="A11" s="413"/>
      <c r="B11" s="423"/>
      <c r="C11" s="99"/>
      <c r="D11" s="438" t="s">
        <v>71</v>
      </c>
      <c r="E11" s="439">
        <v>121641</v>
      </c>
      <c r="F11" s="439">
        <v>121350</v>
      </c>
      <c r="G11" s="439">
        <v>121076</v>
      </c>
      <c r="H11" s="439">
        <v>120866</v>
      </c>
      <c r="I11" s="439">
        <v>120700</v>
      </c>
      <c r="J11" s="439">
        <v>120154</v>
      </c>
      <c r="K11" s="439">
        <v>119698</v>
      </c>
      <c r="L11" s="439">
        <v>119377</v>
      </c>
      <c r="M11" s="439">
        <v>119242</v>
      </c>
      <c r="N11" s="424"/>
      <c r="O11" s="413"/>
    </row>
    <row r="12" spans="1:15" ht="11.25" customHeight="1" x14ac:dyDescent="0.2">
      <c r="A12" s="413"/>
      <c r="B12" s="423"/>
      <c r="C12" s="99" t="s">
        <v>139</v>
      </c>
      <c r="D12" s="437"/>
      <c r="E12" s="86">
        <v>2002027</v>
      </c>
      <c r="F12" s="86">
        <v>2002701</v>
      </c>
      <c r="G12" s="86">
        <v>2004830</v>
      </c>
      <c r="H12" s="86">
        <v>2007286</v>
      </c>
      <c r="I12" s="86">
        <v>2009874</v>
      </c>
      <c r="J12" s="86">
        <v>2011393</v>
      </c>
      <c r="K12" s="86">
        <v>2013554</v>
      </c>
      <c r="L12" s="86">
        <v>2016329</v>
      </c>
      <c r="M12" s="86">
        <v>2020252</v>
      </c>
      <c r="N12" s="424"/>
      <c r="O12" s="413"/>
    </row>
    <row r="13" spans="1:15" ht="11.25" customHeight="1" x14ac:dyDescent="0.2">
      <c r="A13" s="413"/>
      <c r="B13" s="423"/>
      <c r="C13" s="99"/>
      <c r="D13" s="438" t="s">
        <v>72</v>
      </c>
      <c r="E13" s="439">
        <v>941366</v>
      </c>
      <c r="F13" s="439">
        <v>941869</v>
      </c>
      <c r="G13" s="439">
        <v>943222</v>
      </c>
      <c r="H13" s="439">
        <v>944627</v>
      </c>
      <c r="I13" s="439">
        <v>946012</v>
      </c>
      <c r="J13" s="439">
        <v>946780</v>
      </c>
      <c r="K13" s="439">
        <v>947957</v>
      </c>
      <c r="L13" s="439">
        <v>949465</v>
      </c>
      <c r="M13" s="439">
        <v>951620</v>
      </c>
      <c r="N13" s="424"/>
      <c r="O13" s="413"/>
    </row>
    <row r="14" spans="1:15" ht="11.25" customHeight="1" x14ac:dyDescent="0.2">
      <c r="A14" s="413"/>
      <c r="B14" s="423"/>
      <c r="C14" s="99"/>
      <c r="D14" s="438" t="s">
        <v>71</v>
      </c>
      <c r="E14" s="439">
        <v>1060661</v>
      </c>
      <c r="F14" s="439">
        <v>1060832</v>
      </c>
      <c r="G14" s="439">
        <v>1061608</v>
      </c>
      <c r="H14" s="439">
        <v>1062659</v>
      </c>
      <c r="I14" s="439">
        <v>1063862</v>
      </c>
      <c r="J14" s="439">
        <v>1064613</v>
      </c>
      <c r="K14" s="439">
        <v>1065597</v>
      </c>
      <c r="L14" s="439">
        <v>1066864</v>
      </c>
      <c r="M14" s="439">
        <v>1068632</v>
      </c>
      <c r="N14" s="424"/>
      <c r="O14" s="413"/>
    </row>
    <row r="15" spans="1:15" ht="11.25" customHeight="1" x14ac:dyDescent="0.2">
      <c r="A15" s="413"/>
      <c r="B15" s="423"/>
      <c r="C15" s="99" t="s">
        <v>140</v>
      </c>
      <c r="D15" s="437"/>
      <c r="E15" s="86">
        <v>717460</v>
      </c>
      <c r="F15" s="86">
        <v>719067</v>
      </c>
      <c r="G15" s="86">
        <v>720618</v>
      </c>
      <c r="H15" s="86">
        <v>722526</v>
      </c>
      <c r="I15" s="86">
        <v>722285</v>
      </c>
      <c r="J15" s="86">
        <v>715402</v>
      </c>
      <c r="K15" s="86">
        <v>716287</v>
      </c>
      <c r="L15" s="86">
        <v>717436</v>
      </c>
      <c r="M15" s="86">
        <v>718345</v>
      </c>
      <c r="N15" s="424"/>
      <c r="O15" s="413"/>
    </row>
    <row r="16" spans="1:15" ht="11.25" customHeight="1" x14ac:dyDescent="0.2">
      <c r="A16" s="413"/>
      <c r="B16" s="423"/>
      <c r="C16" s="99"/>
      <c r="D16" s="438" t="s">
        <v>72</v>
      </c>
      <c r="E16" s="439">
        <v>132228</v>
      </c>
      <c r="F16" s="439">
        <v>132880</v>
      </c>
      <c r="G16" s="439">
        <v>133325</v>
      </c>
      <c r="H16" s="439">
        <v>133861</v>
      </c>
      <c r="I16" s="439">
        <v>134027</v>
      </c>
      <c r="J16" s="439">
        <v>130986</v>
      </c>
      <c r="K16" s="439">
        <v>131443</v>
      </c>
      <c r="L16" s="439">
        <v>131987</v>
      </c>
      <c r="M16" s="439">
        <v>132389</v>
      </c>
      <c r="N16" s="424"/>
      <c r="O16" s="413"/>
    </row>
    <row r="17" spans="1:15" ht="11.25" customHeight="1" x14ac:dyDescent="0.2">
      <c r="A17" s="413"/>
      <c r="B17" s="423"/>
      <c r="C17" s="99"/>
      <c r="D17" s="438" t="s">
        <v>71</v>
      </c>
      <c r="E17" s="439">
        <v>585232</v>
      </c>
      <c r="F17" s="439">
        <v>586187</v>
      </c>
      <c r="G17" s="439">
        <v>587293</v>
      </c>
      <c r="H17" s="439">
        <v>588665</v>
      </c>
      <c r="I17" s="439">
        <v>588258</v>
      </c>
      <c r="J17" s="439">
        <v>584416</v>
      </c>
      <c r="K17" s="439">
        <v>584844</v>
      </c>
      <c r="L17" s="439">
        <v>585449</v>
      </c>
      <c r="M17" s="439">
        <v>585956</v>
      </c>
      <c r="N17" s="424"/>
      <c r="O17" s="413"/>
    </row>
    <row r="18" spans="1:15" ht="9.75" customHeight="1" x14ac:dyDescent="0.2">
      <c r="A18" s="413"/>
      <c r="B18" s="423"/>
      <c r="C18" s="1614" t="s">
        <v>575</v>
      </c>
      <c r="D18" s="1614"/>
      <c r="E18" s="1614"/>
      <c r="F18" s="1614"/>
      <c r="G18" s="1614"/>
      <c r="H18" s="1614"/>
      <c r="I18" s="1614"/>
      <c r="J18" s="1614"/>
      <c r="K18" s="1614"/>
      <c r="L18" s="1614"/>
      <c r="M18" s="1614"/>
      <c r="N18" s="424"/>
      <c r="O18" s="89"/>
    </row>
    <row r="19" spans="1:15" ht="9" customHeight="1" thickBot="1" x14ac:dyDescent="0.25">
      <c r="A19" s="413"/>
      <c r="B19" s="423"/>
      <c r="C19" s="724"/>
      <c r="D19" s="724"/>
      <c r="E19" s="724"/>
      <c r="F19" s="724"/>
      <c r="G19" s="724"/>
      <c r="H19" s="724"/>
      <c r="I19" s="724"/>
      <c r="J19" s="724"/>
      <c r="K19" s="724"/>
      <c r="L19" s="724"/>
      <c r="M19" s="724"/>
      <c r="N19" s="424"/>
      <c r="O19" s="89"/>
    </row>
    <row r="20" spans="1:15" ht="15" customHeight="1" thickBot="1" x14ac:dyDescent="0.25">
      <c r="A20" s="413"/>
      <c r="B20" s="423"/>
      <c r="C20" s="1595" t="s">
        <v>318</v>
      </c>
      <c r="D20" s="1596"/>
      <c r="E20" s="1596"/>
      <c r="F20" s="1596"/>
      <c r="G20" s="1596"/>
      <c r="H20" s="1596"/>
      <c r="I20" s="1596"/>
      <c r="J20" s="1596"/>
      <c r="K20" s="1596"/>
      <c r="L20" s="1596"/>
      <c r="M20" s="1597"/>
      <c r="N20" s="424"/>
      <c r="O20" s="413"/>
    </row>
    <row r="21" spans="1:15" ht="9.75" customHeight="1" x14ac:dyDescent="0.2">
      <c r="A21" s="413"/>
      <c r="B21" s="423"/>
      <c r="C21" s="90" t="s">
        <v>78</v>
      </c>
      <c r="D21" s="421"/>
      <c r="E21" s="440"/>
      <c r="F21" s="440"/>
      <c r="G21" s="440"/>
      <c r="H21" s="440"/>
      <c r="I21" s="440"/>
      <c r="J21" s="440"/>
      <c r="K21" s="440"/>
      <c r="L21" s="440"/>
      <c r="M21" s="440"/>
      <c r="N21" s="424"/>
      <c r="O21" s="413"/>
    </row>
    <row r="22" spans="1:15" ht="13.5" customHeight="1" x14ac:dyDescent="0.2">
      <c r="A22" s="413"/>
      <c r="B22" s="423"/>
      <c r="C22" s="1613" t="s">
        <v>141</v>
      </c>
      <c r="D22" s="1613"/>
      <c r="E22" s="418"/>
      <c r="F22" s="435"/>
      <c r="G22" s="435"/>
      <c r="H22" s="435"/>
      <c r="I22" s="435"/>
      <c r="J22" s="435"/>
      <c r="K22" s="435"/>
      <c r="L22" s="435"/>
      <c r="M22" s="435"/>
      <c r="N22" s="424"/>
      <c r="O22" s="413"/>
    </row>
    <row r="23" spans="1:15" s="427" customFormat="1" ht="11.25" customHeight="1" x14ac:dyDescent="0.2">
      <c r="A23" s="425"/>
      <c r="B23" s="426"/>
      <c r="C23" s="91" t="s">
        <v>142</v>
      </c>
      <c r="D23" s="587"/>
      <c r="E23" s="87">
        <v>1148688</v>
      </c>
      <c r="F23" s="87">
        <v>1152863</v>
      </c>
      <c r="G23" s="87">
        <v>1157325</v>
      </c>
      <c r="H23" s="87">
        <v>1163326</v>
      </c>
      <c r="I23" s="87">
        <v>1164587</v>
      </c>
      <c r="J23" s="87">
        <v>1122938</v>
      </c>
      <c r="K23" s="87">
        <v>1127423</v>
      </c>
      <c r="L23" s="87">
        <v>1126898</v>
      </c>
      <c r="M23" s="87">
        <v>1119222</v>
      </c>
      <c r="N23" s="424"/>
      <c r="O23" s="425"/>
    </row>
    <row r="24" spans="1:15" ht="11.25" customHeight="1" x14ac:dyDescent="0.2">
      <c r="A24" s="413"/>
      <c r="B24" s="423"/>
      <c r="C24" s="1615" t="s">
        <v>358</v>
      </c>
      <c r="D24" s="1615"/>
      <c r="E24" s="87">
        <v>78261</v>
      </c>
      <c r="F24" s="87">
        <v>78830</v>
      </c>
      <c r="G24" s="87">
        <v>79271</v>
      </c>
      <c r="H24" s="87">
        <v>79556</v>
      </c>
      <c r="I24" s="87">
        <v>79839</v>
      </c>
      <c r="J24" s="87">
        <v>79907</v>
      </c>
      <c r="K24" s="87">
        <v>80290</v>
      </c>
      <c r="L24" s="87">
        <v>80828</v>
      </c>
      <c r="M24" s="87">
        <v>80622</v>
      </c>
      <c r="N24" s="441"/>
      <c r="O24" s="413"/>
    </row>
    <row r="25" spans="1:15" ht="11.25" customHeight="1" x14ac:dyDescent="0.2">
      <c r="A25" s="413"/>
      <c r="B25" s="423"/>
      <c r="C25" s="1608" t="s">
        <v>143</v>
      </c>
      <c r="D25" s="1608"/>
      <c r="E25" s="87">
        <v>4158</v>
      </c>
      <c r="F25" s="87">
        <v>4749</v>
      </c>
      <c r="G25" s="87">
        <v>5238</v>
      </c>
      <c r="H25" s="87">
        <v>3855</v>
      </c>
      <c r="I25" s="87">
        <v>2493</v>
      </c>
      <c r="J25" s="87">
        <v>1348</v>
      </c>
      <c r="K25" s="87">
        <v>1400</v>
      </c>
      <c r="L25" s="87">
        <v>1628</v>
      </c>
      <c r="M25" s="87">
        <v>2063</v>
      </c>
      <c r="N25" s="424"/>
      <c r="O25" s="443"/>
    </row>
    <row r="26" spans="1:15" ht="11.25" customHeight="1" x14ac:dyDescent="0.2">
      <c r="A26" s="413"/>
      <c r="B26" s="423"/>
      <c r="C26" s="1615" t="s">
        <v>144</v>
      </c>
      <c r="D26" s="1615"/>
      <c r="E26" s="92">
        <v>13259</v>
      </c>
      <c r="F26" s="92">
        <v>13247</v>
      </c>
      <c r="G26" s="92">
        <v>13241</v>
      </c>
      <c r="H26" s="92">
        <v>13238</v>
      </c>
      <c r="I26" s="92">
        <v>13246</v>
      </c>
      <c r="J26" s="92">
        <v>13250</v>
      </c>
      <c r="K26" s="92">
        <v>13227</v>
      </c>
      <c r="L26" s="92">
        <v>13219</v>
      </c>
      <c r="M26" s="92">
        <v>13180</v>
      </c>
      <c r="N26" s="424"/>
      <c r="O26" s="413"/>
    </row>
    <row r="27" spans="1:15" ht="11.25" customHeight="1" x14ac:dyDescent="0.2">
      <c r="A27" s="413"/>
      <c r="B27" s="423"/>
      <c r="C27" s="1615" t="s">
        <v>359</v>
      </c>
      <c r="D27" s="1615"/>
      <c r="E27" s="87">
        <v>12447</v>
      </c>
      <c r="F27" s="87">
        <v>12463</v>
      </c>
      <c r="G27" s="87">
        <v>12467</v>
      </c>
      <c r="H27" s="87">
        <v>12481</v>
      </c>
      <c r="I27" s="87">
        <v>12482</v>
      </c>
      <c r="J27" s="87">
        <v>12457</v>
      </c>
      <c r="K27" s="87">
        <v>12405</v>
      </c>
      <c r="L27" s="87">
        <v>12363</v>
      </c>
      <c r="M27" s="87">
        <v>12240</v>
      </c>
      <c r="N27" s="424"/>
      <c r="O27" s="413"/>
    </row>
    <row r="28" spans="1:15" s="448" customFormat="1" ht="9.75" customHeight="1" x14ac:dyDescent="0.2">
      <c r="A28" s="444"/>
      <c r="B28" s="445"/>
      <c r="C28" s="1614" t="s">
        <v>576</v>
      </c>
      <c r="D28" s="1614"/>
      <c r="E28" s="1614"/>
      <c r="F28" s="1614"/>
      <c r="G28" s="1614"/>
      <c r="H28" s="1614"/>
      <c r="I28" s="1614"/>
      <c r="J28" s="1614"/>
      <c r="K28" s="1614"/>
      <c r="L28" s="1614"/>
      <c r="M28" s="1614"/>
      <c r="N28" s="446"/>
      <c r="O28" s="447"/>
    </row>
    <row r="29" spans="1:15" ht="9" customHeight="1" thickBot="1" x14ac:dyDescent="0.25">
      <c r="A29" s="413"/>
      <c r="B29" s="423"/>
      <c r="C29" s="423"/>
      <c r="D29" s="423"/>
      <c r="E29" s="420"/>
      <c r="F29" s="420"/>
      <c r="G29" s="420"/>
      <c r="H29" s="420"/>
      <c r="I29" s="420"/>
      <c r="J29" s="420"/>
      <c r="K29" s="421"/>
      <c r="L29" s="420"/>
      <c r="M29" s="421"/>
      <c r="N29" s="424"/>
      <c r="O29" s="449"/>
    </row>
    <row r="30" spans="1:15" ht="13.5" customHeight="1" thickBot="1" x14ac:dyDescent="0.25">
      <c r="A30" s="413"/>
      <c r="B30" s="423"/>
      <c r="C30" s="1595" t="s">
        <v>1</v>
      </c>
      <c r="D30" s="1596"/>
      <c r="E30" s="1596"/>
      <c r="F30" s="1596"/>
      <c r="G30" s="1596"/>
      <c r="H30" s="1596"/>
      <c r="I30" s="1596"/>
      <c r="J30" s="1596"/>
      <c r="K30" s="1596"/>
      <c r="L30" s="1596"/>
      <c r="M30" s="1597"/>
      <c r="N30" s="424"/>
      <c r="O30" s="413"/>
    </row>
    <row r="31" spans="1:15" ht="9.75" customHeight="1" x14ac:dyDescent="0.2">
      <c r="A31" s="413"/>
      <c r="B31" s="423"/>
      <c r="C31" s="90" t="s">
        <v>78</v>
      </c>
      <c r="D31" s="421"/>
      <c r="E31" s="450"/>
      <c r="F31" s="450"/>
      <c r="G31" s="450"/>
      <c r="H31" s="450"/>
      <c r="I31" s="450"/>
      <c r="J31" s="450"/>
      <c r="K31" s="450"/>
      <c r="L31" s="450"/>
      <c r="M31" s="450"/>
      <c r="N31" s="424"/>
      <c r="O31" s="413"/>
    </row>
    <row r="32" spans="1:15" s="455" customFormat="1" ht="13.5" customHeight="1" x14ac:dyDescent="0.2">
      <c r="A32" s="451"/>
      <c r="B32" s="452"/>
      <c r="C32" s="1616" t="s">
        <v>338</v>
      </c>
      <c r="D32" s="1616"/>
      <c r="E32" s="453">
        <v>291601</v>
      </c>
      <c r="F32" s="453">
        <v>281059</v>
      </c>
      <c r="G32" s="453">
        <v>268141</v>
      </c>
      <c r="H32" s="453">
        <v>265018</v>
      </c>
      <c r="I32" s="453">
        <v>260602</v>
      </c>
      <c r="J32" s="453">
        <v>267578</v>
      </c>
      <c r="K32" s="453">
        <v>251331</v>
      </c>
      <c r="L32" s="453">
        <v>250558</v>
      </c>
      <c r="M32" s="453">
        <v>261005</v>
      </c>
      <c r="N32" s="454"/>
      <c r="O32" s="451"/>
    </row>
    <row r="33" spans="1:15" s="455" customFormat="1" ht="15" customHeight="1" x14ac:dyDescent="0.2">
      <c r="A33" s="451"/>
      <c r="B33" s="452"/>
      <c r="C33" s="725" t="s">
        <v>337</v>
      </c>
      <c r="D33" s="725"/>
      <c r="E33" s="87"/>
      <c r="F33" s="87"/>
      <c r="G33" s="87"/>
      <c r="H33" s="87"/>
      <c r="I33" s="87"/>
      <c r="J33" s="87"/>
      <c r="K33" s="87"/>
      <c r="L33" s="87"/>
      <c r="M33" s="87"/>
      <c r="N33" s="454"/>
      <c r="O33" s="451"/>
    </row>
    <row r="34" spans="1:15" s="427" customFormat="1" ht="12.75" customHeight="1" x14ac:dyDescent="0.2">
      <c r="A34" s="425"/>
      <c r="B34" s="426"/>
      <c r="C34" s="1617" t="s">
        <v>145</v>
      </c>
      <c r="D34" s="1617"/>
      <c r="E34" s="87">
        <v>228915</v>
      </c>
      <c r="F34" s="87">
        <v>220786</v>
      </c>
      <c r="G34" s="87">
        <v>209997</v>
      </c>
      <c r="H34" s="87">
        <v>208522</v>
      </c>
      <c r="I34" s="87">
        <v>206109</v>
      </c>
      <c r="J34" s="87">
        <v>212884</v>
      </c>
      <c r="K34" s="87">
        <v>198506</v>
      </c>
      <c r="L34" s="87">
        <v>197400</v>
      </c>
      <c r="M34" s="87">
        <v>204371</v>
      </c>
      <c r="N34" s="456"/>
      <c r="O34" s="425"/>
    </row>
    <row r="35" spans="1:15" s="427" customFormat="1" ht="23.25" customHeight="1" x14ac:dyDescent="0.2">
      <c r="A35" s="425"/>
      <c r="B35" s="426"/>
      <c r="C35" s="1617" t="s">
        <v>146</v>
      </c>
      <c r="D35" s="1617"/>
      <c r="E35" s="87">
        <v>14164</v>
      </c>
      <c r="F35" s="87">
        <v>12373</v>
      </c>
      <c r="G35" s="87">
        <v>10976</v>
      </c>
      <c r="H35" s="87">
        <v>10500</v>
      </c>
      <c r="I35" s="87">
        <v>10260</v>
      </c>
      <c r="J35" s="87">
        <v>10648</v>
      </c>
      <c r="K35" s="87">
        <v>9976</v>
      </c>
      <c r="L35" s="87">
        <v>10611</v>
      </c>
      <c r="M35" s="87">
        <v>13132</v>
      </c>
      <c r="N35" s="456"/>
      <c r="O35" s="425"/>
    </row>
    <row r="36" spans="1:15" s="427" customFormat="1" ht="21.75" customHeight="1" x14ac:dyDescent="0.2">
      <c r="A36" s="425"/>
      <c r="B36" s="426"/>
      <c r="C36" s="1617" t="s">
        <v>148</v>
      </c>
      <c r="D36" s="1617"/>
      <c r="E36" s="87">
        <v>48490</v>
      </c>
      <c r="F36" s="87">
        <v>47865</v>
      </c>
      <c r="G36" s="87">
        <v>47134</v>
      </c>
      <c r="H36" s="87">
        <v>45960</v>
      </c>
      <c r="I36" s="87">
        <v>44200</v>
      </c>
      <c r="J36" s="87">
        <v>44015</v>
      </c>
      <c r="K36" s="87">
        <v>42814</v>
      </c>
      <c r="L36" s="87">
        <v>42510</v>
      </c>
      <c r="M36" s="87">
        <v>43473</v>
      </c>
      <c r="N36" s="456"/>
      <c r="O36" s="425"/>
    </row>
    <row r="37" spans="1:15" s="427" customFormat="1" ht="20.25" customHeight="1" x14ac:dyDescent="0.2">
      <c r="A37" s="425"/>
      <c r="B37" s="426"/>
      <c r="C37" s="1617" t="s">
        <v>149</v>
      </c>
      <c r="D37" s="1617"/>
      <c r="E37" s="87">
        <v>32</v>
      </c>
      <c r="F37" s="87">
        <v>35</v>
      </c>
      <c r="G37" s="87">
        <v>34</v>
      </c>
      <c r="H37" s="87">
        <v>36</v>
      </c>
      <c r="I37" s="87">
        <v>33</v>
      </c>
      <c r="J37" s="87">
        <v>31</v>
      </c>
      <c r="K37" s="87">
        <v>35</v>
      </c>
      <c r="L37" s="87">
        <v>37</v>
      </c>
      <c r="M37" s="87">
        <v>29</v>
      </c>
      <c r="N37" s="456"/>
      <c r="O37" s="425"/>
    </row>
    <row r="38" spans="1:15" ht="15" customHeight="1" x14ac:dyDescent="0.2">
      <c r="A38" s="413"/>
      <c r="B38" s="423"/>
      <c r="C38" s="1616" t="s">
        <v>351</v>
      </c>
      <c r="D38" s="1616"/>
      <c r="E38" s="453"/>
      <c r="F38" s="453"/>
      <c r="G38" s="453"/>
      <c r="H38" s="453"/>
      <c r="I38" s="453"/>
      <c r="J38" s="453"/>
      <c r="K38" s="453"/>
      <c r="L38" s="453"/>
      <c r="M38" s="453"/>
      <c r="N38" s="424"/>
      <c r="O38" s="413"/>
    </row>
    <row r="39" spans="1:15" ht="10.5" customHeight="1" x14ac:dyDescent="0.2">
      <c r="A39" s="413"/>
      <c r="B39" s="423"/>
      <c r="C39" s="99" t="s">
        <v>62</v>
      </c>
      <c r="D39" s="145"/>
      <c r="E39" s="457">
        <v>17712</v>
      </c>
      <c r="F39" s="457">
        <v>17331</v>
      </c>
      <c r="G39" s="457">
        <v>16522</v>
      </c>
      <c r="H39" s="457">
        <v>16453</v>
      </c>
      <c r="I39" s="457">
        <v>16194</v>
      </c>
      <c r="J39" s="457">
        <v>16866</v>
      </c>
      <c r="K39" s="457">
        <v>15907</v>
      </c>
      <c r="L39" s="457">
        <v>15334</v>
      </c>
      <c r="M39" s="457">
        <v>15384</v>
      </c>
      <c r="N39" s="424"/>
      <c r="O39" s="413">
        <v>24716</v>
      </c>
    </row>
    <row r="40" spans="1:15" ht="10.5" customHeight="1" x14ac:dyDescent="0.2">
      <c r="A40" s="413"/>
      <c r="B40" s="423"/>
      <c r="C40" s="99" t="s">
        <v>55</v>
      </c>
      <c r="D40" s="145"/>
      <c r="E40" s="457">
        <v>4364</v>
      </c>
      <c r="F40" s="457">
        <v>3957</v>
      </c>
      <c r="G40" s="457">
        <v>3605</v>
      </c>
      <c r="H40" s="457">
        <v>3472</v>
      </c>
      <c r="I40" s="457">
        <v>3419</v>
      </c>
      <c r="J40" s="457">
        <v>3611</v>
      </c>
      <c r="K40" s="457">
        <v>3411</v>
      </c>
      <c r="L40" s="457">
        <v>3518</v>
      </c>
      <c r="M40" s="457">
        <v>3684</v>
      </c>
      <c r="N40" s="424"/>
      <c r="O40" s="413">
        <v>5505</v>
      </c>
    </row>
    <row r="41" spans="1:15" ht="10.5" customHeight="1" x14ac:dyDescent="0.2">
      <c r="A41" s="413"/>
      <c r="B41" s="423"/>
      <c r="C41" s="99" t="s">
        <v>64</v>
      </c>
      <c r="D41" s="145"/>
      <c r="E41" s="457">
        <v>23151</v>
      </c>
      <c r="F41" s="457">
        <v>22636</v>
      </c>
      <c r="G41" s="457">
        <v>21627</v>
      </c>
      <c r="H41" s="457">
        <v>21600</v>
      </c>
      <c r="I41" s="457">
        <v>21186</v>
      </c>
      <c r="J41" s="457">
        <v>21897</v>
      </c>
      <c r="K41" s="457">
        <v>20474</v>
      </c>
      <c r="L41" s="457">
        <v>20031</v>
      </c>
      <c r="M41" s="457">
        <v>20126</v>
      </c>
      <c r="N41" s="424"/>
      <c r="O41" s="413">
        <v>35834</v>
      </c>
    </row>
    <row r="42" spans="1:15" ht="10.5" customHeight="1" x14ac:dyDescent="0.2">
      <c r="A42" s="413"/>
      <c r="B42" s="423"/>
      <c r="C42" s="99" t="s">
        <v>66</v>
      </c>
      <c r="D42" s="145"/>
      <c r="E42" s="457">
        <v>2807</v>
      </c>
      <c r="F42" s="457">
        <v>2701</v>
      </c>
      <c r="G42" s="457">
        <v>2548</v>
      </c>
      <c r="H42" s="457">
        <v>2549</v>
      </c>
      <c r="I42" s="457">
        <v>2505</v>
      </c>
      <c r="J42" s="457">
        <v>2566</v>
      </c>
      <c r="K42" s="457">
        <v>2298</v>
      </c>
      <c r="L42" s="457">
        <v>2257</v>
      </c>
      <c r="M42" s="457">
        <v>2330</v>
      </c>
      <c r="N42" s="424"/>
      <c r="O42" s="413">
        <v>3304</v>
      </c>
    </row>
    <row r="43" spans="1:15" ht="10.5" customHeight="1" x14ac:dyDescent="0.2">
      <c r="A43" s="413"/>
      <c r="B43" s="423"/>
      <c r="C43" s="99" t="s">
        <v>75</v>
      </c>
      <c r="D43" s="145"/>
      <c r="E43" s="457">
        <v>4584</v>
      </c>
      <c r="F43" s="457">
        <v>4409</v>
      </c>
      <c r="G43" s="457">
        <v>4148</v>
      </c>
      <c r="H43" s="457">
        <v>4131</v>
      </c>
      <c r="I43" s="457">
        <v>4090</v>
      </c>
      <c r="J43" s="457">
        <v>4168</v>
      </c>
      <c r="K43" s="457">
        <v>3837</v>
      </c>
      <c r="L43" s="457">
        <v>3855</v>
      </c>
      <c r="M43" s="457">
        <v>3862</v>
      </c>
      <c r="N43" s="424"/>
      <c r="O43" s="413">
        <v>6334</v>
      </c>
    </row>
    <row r="44" spans="1:15" ht="10.5" customHeight="1" x14ac:dyDescent="0.2">
      <c r="A44" s="413"/>
      <c r="B44" s="423"/>
      <c r="C44" s="99" t="s">
        <v>61</v>
      </c>
      <c r="D44" s="145"/>
      <c r="E44" s="457">
        <v>9568</v>
      </c>
      <c r="F44" s="457">
        <v>9208</v>
      </c>
      <c r="G44" s="457">
        <v>8741</v>
      </c>
      <c r="H44" s="457">
        <v>8721</v>
      </c>
      <c r="I44" s="457">
        <v>8524</v>
      </c>
      <c r="J44" s="457">
        <v>8851</v>
      </c>
      <c r="K44" s="457">
        <v>8210</v>
      </c>
      <c r="L44" s="457">
        <v>8240</v>
      </c>
      <c r="M44" s="457">
        <v>8474</v>
      </c>
      <c r="N44" s="424"/>
      <c r="O44" s="413">
        <v>14052</v>
      </c>
    </row>
    <row r="45" spans="1:15" ht="10.5" customHeight="1" x14ac:dyDescent="0.2">
      <c r="A45" s="413"/>
      <c r="B45" s="423"/>
      <c r="C45" s="99" t="s">
        <v>56</v>
      </c>
      <c r="D45" s="145"/>
      <c r="E45" s="457">
        <v>4582</v>
      </c>
      <c r="F45" s="457">
        <v>4344</v>
      </c>
      <c r="G45" s="457">
        <v>3983</v>
      </c>
      <c r="H45" s="457">
        <v>4062</v>
      </c>
      <c r="I45" s="457">
        <v>4127</v>
      </c>
      <c r="J45" s="457">
        <v>4034</v>
      </c>
      <c r="K45" s="457">
        <v>3974</v>
      </c>
      <c r="L45" s="457">
        <v>3957</v>
      </c>
      <c r="M45" s="457">
        <v>3751</v>
      </c>
      <c r="N45" s="424"/>
      <c r="O45" s="413">
        <v>5973</v>
      </c>
    </row>
    <row r="46" spans="1:15" ht="10.5" customHeight="1" x14ac:dyDescent="0.2">
      <c r="A46" s="413"/>
      <c r="B46" s="423"/>
      <c r="C46" s="99" t="s">
        <v>74</v>
      </c>
      <c r="D46" s="145"/>
      <c r="E46" s="457">
        <v>16292</v>
      </c>
      <c r="F46" s="457">
        <v>13729</v>
      </c>
      <c r="G46" s="457">
        <v>11336</v>
      </c>
      <c r="H46" s="457">
        <v>9918</v>
      </c>
      <c r="I46" s="457">
        <v>9321</v>
      </c>
      <c r="J46" s="457">
        <v>9689</v>
      </c>
      <c r="K46" s="457">
        <v>10135</v>
      </c>
      <c r="L46" s="457">
        <v>12528</v>
      </c>
      <c r="M46" s="457">
        <v>18189</v>
      </c>
      <c r="N46" s="424"/>
      <c r="O46" s="413">
        <v>26102</v>
      </c>
    </row>
    <row r="47" spans="1:15" ht="10.5" customHeight="1" x14ac:dyDescent="0.2">
      <c r="A47" s="413"/>
      <c r="B47" s="423"/>
      <c r="C47" s="99" t="s">
        <v>76</v>
      </c>
      <c r="D47" s="145"/>
      <c r="E47" s="457">
        <v>3412</v>
      </c>
      <c r="F47" s="457">
        <v>3293</v>
      </c>
      <c r="G47" s="457">
        <v>3128</v>
      </c>
      <c r="H47" s="457">
        <v>3129</v>
      </c>
      <c r="I47" s="457">
        <v>3060</v>
      </c>
      <c r="J47" s="457">
        <v>3134</v>
      </c>
      <c r="K47" s="457">
        <v>2905</v>
      </c>
      <c r="L47" s="457">
        <v>2873</v>
      </c>
      <c r="M47" s="457">
        <v>3014</v>
      </c>
      <c r="N47" s="424"/>
      <c r="O47" s="413">
        <v>4393</v>
      </c>
    </row>
    <row r="48" spans="1:15" ht="10.5" customHeight="1" x14ac:dyDescent="0.2">
      <c r="A48" s="413"/>
      <c r="B48" s="423"/>
      <c r="C48" s="99" t="s">
        <v>60</v>
      </c>
      <c r="D48" s="145"/>
      <c r="E48" s="457">
        <v>9813</v>
      </c>
      <c r="F48" s="457">
        <v>9805</v>
      </c>
      <c r="G48" s="457">
        <v>9278</v>
      </c>
      <c r="H48" s="457">
        <v>9230</v>
      </c>
      <c r="I48" s="457">
        <v>9327</v>
      </c>
      <c r="J48" s="457">
        <v>9848</v>
      </c>
      <c r="K48" s="457">
        <v>8833</v>
      </c>
      <c r="L48" s="457">
        <v>8743</v>
      </c>
      <c r="M48" s="457">
        <v>9001</v>
      </c>
      <c r="N48" s="424"/>
      <c r="O48" s="413">
        <v>16923</v>
      </c>
    </row>
    <row r="49" spans="1:15" ht="10.5" customHeight="1" x14ac:dyDescent="0.2">
      <c r="A49" s="413"/>
      <c r="B49" s="423"/>
      <c r="C49" s="99" t="s">
        <v>59</v>
      </c>
      <c r="D49" s="145"/>
      <c r="E49" s="457">
        <v>57246</v>
      </c>
      <c r="F49" s="457">
        <v>56819</v>
      </c>
      <c r="G49" s="457">
        <v>55926</v>
      </c>
      <c r="H49" s="457">
        <v>55350</v>
      </c>
      <c r="I49" s="457">
        <v>53729</v>
      </c>
      <c r="J49" s="457">
        <v>54534</v>
      </c>
      <c r="K49" s="457">
        <v>51642</v>
      </c>
      <c r="L49" s="457">
        <v>50700</v>
      </c>
      <c r="M49" s="457">
        <v>51115</v>
      </c>
      <c r="N49" s="424"/>
      <c r="O49" s="413">
        <v>81201</v>
      </c>
    </row>
    <row r="50" spans="1:15" ht="10.5" customHeight="1" x14ac:dyDescent="0.2">
      <c r="A50" s="413"/>
      <c r="B50" s="423"/>
      <c r="C50" s="99" t="s">
        <v>57</v>
      </c>
      <c r="D50" s="145"/>
      <c r="E50" s="457">
        <v>3563</v>
      </c>
      <c r="F50" s="457">
        <v>3376</v>
      </c>
      <c r="G50" s="457">
        <v>3155</v>
      </c>
      <c r="H50" s="457">
        <v>3078</v>
      </c>
      <c r="I50" s="457">
        <v>3200</v>
      </c>
      <c r="J50" s="457">
        <v>3082</v>
      </c>
      <c r="K50" s="457">
        <v>2936</v>
      </c>
      <c r="L50" s="457">
        <v>2870</v>
      </c>
      <c r="M50" s="457">
        <v>2853</v>
      </c>
      <c r="N50" s="424"/>
      <c r="O50" s="413">
        <v>4403</v>
      </c>
    </row>
    <row r="51" spans="1:15" ht="10.5" customHeight="1" x14ac:dyDescent="0.2">
      <c r="A51" s="413"/>
      <c r="B51" s="423"/>
      <c r="C51" s="99" t="s">
        <v>63</v>
      </c>
      <c r="D51" s="145"/>
      <c r="E51" s="457">
        <v>61667</v>
      </c>
      <c r="F51" s="457">
        <v>59370</v>
      </c>
      <c r="G51" s="457">
        <v>57385</v>
      </c>
      <c r="H51" s="457">
        <v>57659</v>
      </c>
      <c r="I51" s="457">
        <v>57173</v>
      </c>
      <c r="J51" s="457">
        <v>58602</v>
      </c>
      <c r="K51" s="457">
        <v>54291</v>
      </c>
      <c r="L51" s="457">
        <v>53357</v>
      </c>
      <c r="M51" s="457">
        <v>53843</v>
      </c>
      <c r="N51" s="424"/>
      <c r="O51" s="413">
        <v>88638</v>
      </c>
    </row>
    <row r="52" spans="1:15" ht="10.5" customHeight="1" x14ac:dyDescent="0.2">
      <c r="A52" s="413"/>
      <c r="B52" s="423"/>
      <c r="C52" s="99" t="s">
        <v>79</v>
      </c>
      <c r="D52" s="145"/>
      <c r="E52" s="457">
        <v>12183</v>
      </c>
      <c r="F52" s="457">
        <v>11625</v>
      </c>
      <c r="G52" s="457">
        <v>11065</v>
      </c>
      <c r="H52" s="457">
        <v>10432</v>
      </c>
      <c r="I52" s="457">
        <v>10771</v>
      </c>
      <c r="J52" s="457">
        <v>10533</v>
      </c>
      <c r="K52" s="457">
        <v>10107</v>
      </c>
      <c r="L52" s="457">
        <v>10332</v>
      </c>
      <c r="M52" s="457">
        <v>10560</v>
      </c>
      <c r="N52" s="424"/>
      <c r="O52" s="413">
        <v>18640</v>
      </c>
    </row>
    <row r="53" spans="1:15" ht="10.5" customHeight="1" x14ac:dyDescent="0.2">
      <c r="A53" s="413"/>
      <c r="B53" s="423"/>
      <c r="C53" s="99" t="s">
        <v>58</v>
      </c>
      <c r="D53" s="145"/>
      <c r="E53" s="457">
        <v>24846</v>
      </c>
      <c r="F53" s="457">
        <v>24094</v>
      </c>
      <c r="G53" s="457">
        <v>22891</v>
      </c>
      <c r="H53" s="457">
        <v>22571</v>
      </c>
      <c r="I53" s="457">
        <v>21976</v>
      </c>
      <c r="J53" s="457">
        <v>22880</v>
      </c>
      <c r="K53" s="457">
        <v>21515</v>
      </c>
      <c r="L53" s="457">
        <v>20943</v>
      </c>
      <c r="M53" s="457">
        <v>21674</v>
      </c>
      <c r="N53" s="424"/>
      <c r="O53" s="413">
        <v>35533</v>
      </c>
    </row>
    <row r="54" spans="1:15" ht="10.5" customHeight="1" x14ac:dyDescent="0.2">
      <c r="A54" s="413"/>
      <c r="B54" s="423"/>
      <c r="C54" s="99" t="s">
        <v>65</v>
      </c>
      <c r="D54" s="145"/>
      <c r="E54" s="457">
        <v>4961</v>
      </c>
      <c r="F54" s="457">
        <v>4834</v>
      </c>
      <c r="G54" s="457">
        <v>4496</v>
      </c>
      <c r="H54" s="457">
        <v>4421</v>
      </c>
      <c r="I54" s="457">
        <v>4483</v>
      </c>
      <c r="J54" s="457">
        <v>4729</v>
      </c>
      <c r="K54" s="457">
        <v>4300</v>
      </c>
      <c r="L54" s="457">
        <v>4333</v>
      </c>
      <c r="M54" s="457">
        <v>4411</v>
      </c>
      <c r="N54" s="424"/>
      <c r="O54" s="413">
        <v>6979</v>
      </c>
    </row>
    <row r="55" spans="1:15" ht="10.5" customHeight="1" x14ac:dyDescent="0.2">
      <c r="A55" s="413"/>
      <c r="B55" s="423"/>
      <c r="C55" s="99" t="s">
        <v>67</v>
      </c>
      <c r="D55" s="145"/>
      <c r="E55" s="457">
        <v>4296</v>
      </c>
      <c r="F55" s="457">
        <v>4164</v>
      </c>
      <c r="G55" s="457">
        <v>3992</v>
      </c>
      <c r="H55" s="457">
        <v>3998</v>
      </c>
      <c r="I55" s="457">
        <v>4012</v>
      </c>
      <c r="J55" s="457">
        <v>4169</v>
      </c>
      <c r="K55" s="457">
        <v>3783</v>
      </c>
      <c r="L55" s="457">
        <v>3722</v>
      </c>
      <c r="M55" s="457">
        <v>3838</v>
      </c>
      <c r="N55" s="424"/>
      <c r="O55" s="413">
        <v>5622</v>
      </c>
    </row>
    <row r="56" spans="1:15" ht="10.5" customHeight="1" x14ac:dyDescent="0.2">
      <c r="A56" s="413"/>
      <c r="B56" s="423"/>
      <c r="C56" s="99" t="s">
        <v>77</v>
      </c>
      <c r="D56" s="145"/>
      <c r="E56" s="457">
        <v>9010</v>
      </c>
      <c r="F56" s="457">
        <v>8635</v>
      </c>
      <c r="G56" s="457">
        <v>8313</v>
      </c>
      <c r="H56" s="457">
        <v>8207</v>
      </c>
      <c r="I56" s="457">
        <v>8210</v>
      </c>
      <c r="J56" s="457">
        <v>8567</v>
      </c>
      <c r="K56" s="457">
        <v>7656</v>
      </c>
      <c r="L56" s="457">
        <v>7755</v>
      </c>
      <c r="M56" s="457">
        <v>8195</v>
      </c>
      <c r="N56" s="424"/>
      <c r="O56" s="413">
        <v>12225</v>
      </c>
    </row>
    <row r="57" spans="1:15" ht="10.5" customHeight="1" x14ac:dyDescent="0.2">
      <c r="A57" s="413"/>
      <c r="B57" s="423"/>
      <c r="C57" s="99" t="s">
        <v>132</v>
      </c>
      <c r="D57" s="145"/>
      <c r="E57" s="457">
        <v>7404</v>
      </c>
      <c r="F57" s="457">
        <v>6960</v>
      </c>
      <c r="G57" s="457">
        <v>6730</v>
      </c>
      <c r="H57" s="457">
        <v>6814</v>
      </c>
      <c r="I57" s="457">
        <v>6633</v>
      </c>
      <c r="J57" s="457">
        <v>6659</v>
      </c>
      <c r="K57" s="457">
        <v>6457</v>
      </c>
      <c r="L57" s="457">
        <v>6530</v>
      </c>
      <c r="M57" s="457">
        <v>7064</v>
      </c>
      <c r="N57" s="424"/>
      <c r="O57" s="413">
        <v>8291</v>
      </c>
    </row>
    <row r="58" spans="1:15" ht="10.5" customHeight="1" x14ac:dyDescent="0.2">
      <c r="A58" s="413"/>
      <c r="B58" s="423"/>
      <c r="C58" s="99" t="s">
        <v>133</v>
      </c>
      <c r="D58" s="145"/>
      <c r="E58" s="457">
        <v>8635</v>
      </c>
      <c r="F58" s="457">
        <v>8344</v>
      </c>
      <c r="G58" s="457">
        <v>8091</v>
      </c>
      <c r="H58" s="457">
        <v>7986</v>
      </c>
      <c r="I58" s="457">
        <v>7758</v>
      </c>
      <c r="J58" s="457">
        <v>7938</v>
      </c>
      <c r="K58" s="457">
        <v>7596</v>
      </c>
      <c r="L58" s="457">
        <v>7466</v>
      </c>
      <c r="M58" s="457">
        <v>7973</v>
      </c>
      <c r="N58" s="424"/>
      <c r="O58" s="413">
        <v>12043</v>
      </c>
    </row>
    <row r="59" spans="1:15" s="455" customFormat="1" ht="15" customHeight="1" x14ac:dyDescent="0.2">
      <c r="A59" s="451"/>
      <c r="B59" s="452"/>
      <c r="C59" s="725" t="s">
        <v>150</v>
      </c>
      <c r="D59" s="725"/>
      <c r="E59" s="453"/>
      <c r="F59" s="453"/>
      <c r="G59" s="453"/>
      <c r="H59" s="453"/>
      <c r="I59" s="453"/>
      <c r="J59" s="453"/>
      <c r="K59" s="453"/>
      <c r="L59" s="453"/>
      <c r="M59" s="453"/>
      <c r="N59" s="454"/>
      <c r="O59" s="451"/>
    </row>
    <row r="60" spans="1:15" s="427" customFormat="1" ht="13.5" customHeight="1" x14ac:dyDescent="0.2">
      <c r="A60" s="425"/>
      <c r="B60" s="426"/>
      <c r="C60" s="1617" t="s">
        <v>151</v>
      </c>
      <c r="D60" s="1617"/>
      <c r="E60" s="458">
        <v>450.02</v>
      </c>
      <c r="F60" s="458">
        <v>448.45</v>
      </c>
      <c r="G60" s="458">
        <v>452.33</v>
      </c>
      <c r="H60" s="458">
        <v>448.52</v>
      </c>
      <c r="I60" s="458">
        <v>454.2</v>
      </c>
      <c r="J60" s="458">
        <v>454.3</v>
      </c>
      <c r="K60" s="458">
        <v>452.48</v>
      </c>
      <c r="L60" s="458">
        <v>451.52</v>
      </c>
      <c r="M60" s="458">
        <v>450.65</v>
      </c>
      <c r="N60" s="456"/>
      <c r="O60" s="425">
        <v>491.25</v>
      </c>
    </row>
    <row r="61" spans="1:15" ht="9.75" customHeight="1" x14ac:dyDescent="0.2">
      <c r="A61" s="413"/>
      <c r="B61" s="423"/>
      <c r="C61" s="1614" t="s">
        <v>577</v>
      </c>
      <c r="D61" s="1614"/>
      <c r="E61" s="1614"/>
      <c r="F61" s="1614"/>
      <c r="G61" s="1614"/>
      <c r="H61" s="1614"/>
      <c r="I61" s="1614"/>
      <c r="J61" s="1614"/>
      <c r="K61" s="1614"/>
      <c r="L61" s="1614"/>
      <c r="M61" s="1614"/>
      <c r="N61" s="424"/>
      <c r="O61" s="413"/>
    </row>
    <row r="62" spans="1:15" ht="9" customHeight="1" thickBot="1" x14ac:dyDescent="0.25">
      <c r="A62" s="413"/>
      <c r="B62" s="423"/>
      <c r="C62" s="368"/>
      <c r="D62" s="368"/>
      <c r="E62" s="368"/>
      <c r="F62" s="368"/>
      <c r="G62" s="368"/>
      <c r="H62" s="368"/>
      <c r="I62" s="368"/>
      <c r="J62" s="368"/>
      <c r="K62" s="368"/>
      <c r="L62" s="368"/>
      <c r="M62" s="368"/>
      <c r="N62" s="424"/>
      <c r="O62" s="413"/>
    </row>
    <row r="63" spans="1:15" ht="13.5" customHeight="1" thickBot="1" x14ac:dyDescent="0.25">
      <c r="A63" s="413"/>
      <c r="B63" s="423"/>
      <c r="C63" s="1595" t="s">
        <v>22</v>
      </c>
      <c r="D63" s="1596"/>
      <c r="E63" s="1596"/>
      <c r="F63" s="1596"/>
      <c r="G63" s="1596"/>
      <c r="H63" s="1596"/>
      <c r="I63" s="1596"/>
      <c r="J63" s="1596"/>
      <c r="K63" s="1596"/>
      <c r="L63" s="1596"/>
      <c r="M63" s="1597"/>
      <c r="N63" s="424"/>
      <c r="O63" s="413"/>
    </row>
    <row r="64" spans="1:15" ht="9.75" customHeight="1" x14ac:dyDescent="0.2">
      <c r="A64" s="413"/>
      <c r="B64" s="423"/>
      <c r="C64" s="93" t="s">
        <v>78</v>
      </c>
      <c r="D64" s="442"/>
      <c r="E64" s="460"/>
      <c r="F64" s="460"/>
      <c r="G64" s="460"/>
      <c r="H64" s="460"/>
      <c r="I64" s="460"/>
      <c r="J64" s="460"/>
      <c r="K64" s="460"/>
      <c r="L64" s="460"/>
      <c r="M64" s="460"/>
      <c r="N64" s="424"/>
      <c r="O64" s="413"/>
    </row>
    <row r="65" spans="1:15" ht="13.5" customHeight="1" x14ac:dyDescent="0.2">
      <c r="A65" s="413"/>
      <c r="B65" s="423"/>
      <c r="C65" s="1613" t="s">
        <v>147</v>
      </c>
      <c r="D65" s="1613"/>
      <c r="E65" s="453">
        <f t="shared" ref="E65:L65" si="0">+E66+E67</f>
        <v>115298</v>
      </c>
      <c r="F65" s="453">
        <f t="shared" si="0"/>
        <v>100803</v>
      </c>
      <c r="G65" s="453">
        <f t="shared" si="0"/>
        <v>107805</v>
      </c>
      <c r="H65" s="453">
        <f t="shared" si="0"/>
        <v>113329</v>
      </c>
      <c r="I65" s="453">
        <f t="shared" si="0"/>
        <v>102561</v>
      </c>
      <c r="J65" s="453">
        <f t="shared" si="0"/>
        <v>106642</v>
      </c>
      <c r="K65" s="453">
        <f t="shared" si="0"/>
        <v>106822</v>
      </c>
      <c r="L65" s="453">
        <f t="shared" si="0"/>
        <v>111145</v>
      </c>
      <c r="M65" s="453">
        <f t="shared" ref="M65" si="1">+M66+M67</f>
        <v>131341</v>
      </c>
      <c r="N65" s="424"/>
      <c r="O65" s="413"/>
    </row>
    <row r="66" spans="1:15" ht="11.25" customHeight="1" x14ac:dyDescent="0.2">
      <c r="A66" s="413"/>
      <c r="B66" s="423"/>
      <c r="C66" s="99" t="s">
        <v>72</v>
      </c>
      <c r="D66" s="723"/>
      <c r="E66" s="457">
        <v>45321</v>
      </c>
      <c r="F66" s="457">
        <v>39544</v>
      </c>
      <c r="G66" s="457">
        <v>42588</v>
      </c>
      <c r="H66" s="457">
        <v>44807</v>
      </c>
      <c r="I66" s="457">
        <v>40845</v>
      </c>
      <c r="J66" s="457">
        <v>42893</v>
      </c>
      <c r="K66" s="457">
        <v>42458</v>
      </c>
      <c r="L66" s="457">
        <v>43479</v>
      </c>
      <c r="M66" s="457">
        <v>51540</v>
      </c>
      <c r="N66" s="424"/>
      <c r="O66" s="413"/>
    </row>
    <row r="67" spans="1:15" ht="11.25" customHeight="1" x14ac:dyDescent="0.2">
      <c r="A67" s="413"/>
      <c r="B67" s="423"/>
      <c r="C67" s="99" t="s">
        <v>71</v>
      </c>
      <c r="D67" s="723"/>
      <c r="E67" s="457">
        <v>69977</v>
      </c>
      <c r="F67" s="457">
        <v>61259</v>
      </c>
      <c r="G67" s="457">
        <v>65217</v>
      </c>
      <c r="H67" s="457">
        <v>68522</v>
      </c>
      <c r="I67" s="457">
        <v>61716</v>
      </c>
      <c r="J67" s="457">
        <v>63749</v>
      </c>
      <c r="K67" s="457">
        <v>64364</v>
      </c>
      <c r="L67" s="457">
        <v>67666</v>
      </c>
      <c r="M67" s="457">
        <v>79801</v>
      </c>
      <c r="N67" s="424"/>
      <c r="O67" s="413">
        <v>58328</v>
      </c>
    </row>
    <row r="68" spans="1:15" s="455" customFormat="1" ht="12" customHeight="1" x14ac:dyDescent="0.2">
      <c r="A68" s="451"/>
      <c r="B68" s="452"/>
      <c r="C68" s="1614" t="s">
        <v>574</v>
      </c>
      <c r="D68" s="1614"/>
      <c r="E68" s="1614"/>
      <c r="F68" s="1614"/>
      <c r="G68" s="1614"/>
      <c r="H68" s="1614"/>
      <c r="I68" s="1614"/>
      <c r="J68" s="1614"/>
      <c r="K68" s="1614"/>
      <c r="L68" s="1614"/>
      <c r="M68" s="1614"/>
      <c r="N68" s="424"/>
      <c r="O68" s="451"/>
    </row>
    <row r="69" spans="1:15" ht="13.5" customHeight="1" x14ac:dyDescent="0.2">
      <c r="A69" s="413"/>
      <c r="B69" s="423"/>
      <c r="C69" s="461" t="s">
        <v>494</v>
      </c>
      <c r="D69" s="94"/>
      <c r="E69" s="94"/>
      <c r="F69" s="94"/>
      <c r="G69" s="812" t="s">
        <v>136</v>
      </c>
      <c r="H69" s="94"/>
      <c r="I69" s="94"/>
      <c r="J69" s="94"/>
      <c r="K69" s="94"/>
      <c r="L69" s="94"/>
      <c r="M69" s="94"/>
      <c r="N69" s="424"/>
      <c r="O69" s="413"/>
    </row>
    <row r="70" spans="1:15" ht="9" customHeight="1" x14ac:dyDescent="0.2">
      <c r="A70" s="413"/>
      <c r="B70" s="423"/>
      <c r="C70" s="1618" t="s">
        <v>248</v>
      </c>
      <c r="D70" s="1618"/>
      <c r="E70" s="1618"/>
      <c r="F70" s="1618"/>
      <c r="G70" s="1618"/>
      <c r="H70" s="1618"/>
      <c r="I70" s="1618"/>
      <c r="J70" s="1618"/>
      <c r="K70" s="1618"/>
      <c r="L70" s="1618"/>
      <c r="M70" s="1618"/>
      <c r="N70" s="424"/>
      <c r="O70" s="413"/>
    </row>
    <row r="71" spans="1:15" ht="9" customHeight="1" x14ac:dyDescent="0.2">
      <c r="A71" s="413"/>
      <c r="B71" s="423"/>
      <c r="C71" s="840" t="s">
        <v>249</v>
      </c>
      <c r="D71" s="840"/>
      <c r="E71" s="840"/>
      <c r="F71" s="840"/>
      <c r="G71" s="840"/>
      <c r="H71" s="840"/>
      <c r="I71" s="840"/>
      <c r="K71" s="1618"/>
      <c r="L71" s="1618"/>
      <c r="M71" s="1618"/>
      <c r="N71" s="1619"/>
      <c r="O71" s="413"/>
    </row>
    <row r="72" spans="1:15" ht="13.5" customHeight="1" x14ac:dyDescent="0.2">
      <c r="A72" s="413"/>
      <c r="B72" s="423"/>
      <c r="C72" s="413"/>
      <c r="D72" s="413"/>
      <c r="E72" s="420"/>
      <c r="F72" s="420"/>
      <c r="G72" s="420"/>
      <c r="H72" s="420"/>
      <c r="I72" s="420"/>
      <c r="J72" s="420"/>
      <c r="K72" s="1494">
        <v>42370</v>
      </c>
      <c r="L72" s="1494"/>
      <c r="M72" s="1494"/>
      <c r="N72" s="463">
        <v>19</v>
      </c>
      <c r="O72" s="420"/>
    </row>
    <row r="73" spans="1:15" ht="13.5" customHeight="1" x14ac:dyDescent="0.2"/>
  </sheetData>
  <mergeCells count="30">
    <mergeCell ref="C63:M63"/>
    <mergeCell ref="C65:D65"/>
    <mergeCell ref="C70:M70"/>
    <mergeCell ref="K72:M72"/>
    <mergeCell ref="K71:N71"/>
    <mergeCell ref="C68:H68"/>
    <mergeCell ref="I68:M68"/>
    <mergeCell ref="C61:M61"/>
    <mergeCell ref="C26:D26"/>
    <mergeCell ref="C27:D27"/>
    <mergeCell ref="C28:M28"/>
    <mergeCell ref="C30:M30"/>
    <mergeCell ref="C32:D32"/>
    <mergeCell ref="C34:D34"/>
    <mergeCell ref="C35:D35"/>
    <mergeCell ref="C36:D36"/>
    <mergeCell ref="C37:D37"/>
    <mergeCell ref="C38:D38"/>
    <mergeCell ref="C60:D60"/>
    <mergeCell ref="C25:D25"/>
    <mergeCell ref="B1:D1"/>
    <mergeCell ref="B2:D2"/>
    <mergeCell ref="C4:M4"/>
    <mergeCell ref="C5:D6"/>
    <mergeCell ref="C8:D8"/>
    <mergeCell ref="C18:M18"/>
    <mergeCell ref="C20:M20"/>
    <mergeCell ref="C22:D22"/>
    <mergeCell ref="C24:D24"/>
    <mergeCell ref="E6:M6"/>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dimension ref="A1:Z72"/>
  <sheetViews>
    <sheetView zoomScaleNormal="100" workbookViewId="0"/>
  </sheetViews>
  <sheetFormatPr defaultRowHeight="12.75" x14ac:dyDescent="0.2"/>
  <cols>
    <col min="1" max="1" width="0.85546875" style="418" customWidth="1"/>
    <col min="2" max="2" width="2.5703125" style="418" customWidth="1"/>
    <col min="3" max="3" width="0.7109375" style="418" customWidth="1"/>
    <col min="4" max="4" width="31.7109375" style="418" customWidth="1"/>
    <col min="5" max="7" width="4.7109375" style="697" customWidth="1"/>
    <col min="8" max="11" width="4.7109375" style="595" customWidth="1"/>
    <col min="12" max="13" width="4.7109375" style="697" customWidth="1"/>
    <col min="14" max="15" width="4.7109375" style="595" customWidth="1"/>
    <col min="16" max="17" width="4.7109375" style="697" customWidth="1"/>
    <col min="18" max="18" width="2.42578125" style="727" customWidth="1"/>
    <col min="19" max="19" width="0.85546875" style="418" customWidth="1"/>
    <col min="20" max="16384" width="9.140625" style="418"/>
  </cols>
  <sheetData>
    <row r="1" spans="1:26" ht="13.5" customHeight="1" x14ac:dyDescent="0.2">
      <c r="A1" s="413"/>
      <c r="B1" s="978"/>
      <c r="C1" s="978"/>
      <c r="E1" s="1622" t="s">
        <v>331</v>
      </c>
      <c r="F1" s="1622"/>
      <c r="G1" s="1622"/>
      <c r="H1" s="1622"/>
      <c r="I1" s="1622"/>
      <c r="J1" s="1622"/>
      <c r="K1" s="1622"/>
      <c r="L1" s="1622"/>
      <c r="M1" s="1622"/>
      <c r="N1" s="1622"/>
      <c r="O1" s="1622"/>
      <c r="P1" s="1622"/>
      <c r="Q1" s="1622"/>
      <c r="R1" s="728"/>
      <c r="S1" s="413"/>
      <c r="T1" s="1661"/>
      <c r="U1" s="1661"/>
      <c r="V1" s="1661"/>
      <c r="W1" s="1661"/>
      <c r="X1" s="1661"/>
      <c r="Y1" s="1661"/>
      <c r="Z1" s="1661"/>
    </row>
    <row r="2" spans="1:26" ht="6" customHeight="1" x14ac:dyDescent="0.2">
      <c r="A2" s="413"/>
      <c r="B2" s="979"/>
      <c r="C2" s="980"/>
      <c r="D2" s="980"/>
      <c r="E2" s="652"/>
      <c r="F2" s="652"/>
      <c r="G2" s="652"/>
      <c r="H2" s="653"/>
      <c r="I2" s="653"/>
      <c r="J2" s="653"/>
      <c r="K2" s="653"/>
      <c r="L2" s="652"/>
      <c r="M2" s="652"/>
      <c r="N2" s="653"/>
      <c r="O2" s="653"/>
      <c r="P2" s="652"/>
      <c r="Q2" s="652" t="s">
        <v>332</v>
      </c>
      <c r="R2" s="729"/>
      <c r="S2" s="423"/>
      <c r="T2" s="1661"/>
      <c r="U2" s="1661"/>
      <c r="V2" s="1661"/>
      <c r="W2" s="1661"/>
      <c r="X2" s="1661"/>
      <c r="Y2" s="1661"/>
      <c r="Z2" s="1661"/>
    </row>
    <row r="3" spans="1:26" ht="13.5" customHeight="1" thickBot="1" x14ac:dyDescent="0.25">
      <c r="A3" s="413"/>
      <c r="B3" s="482"/>
      <c r="C3" s="423"/>
      <c r="D3" s="423"/>
      <c r="E3" s="654"/>
      <c r="F3" s="654"/>
      <c r="G3" s="654"/>
      <c r="H3" s="601"/>
      <c r="I3" s="601"/>
      <c r="J3" s="601"/>
      <c r="K3" s="601"/>
      <c r="L3" s="654"/>
      <c r="M3" s="654"/>
      <c r="N3" s="601"/>
      <c r="O3" s="601"/>
      <c r="P3" s="1623" t="s">
        <v>73</v>
      </c>
      <c r="Q3" s="1623"/>
      <c r="R3" s="730"/>
      <c r="S3" s="423"/>
      <c r="T3" s="1661"/>
      <c r="U3" s="1661"/>
      <c r="V3" s="1661"/>
      <c r="W3" s="1661"/>
      <c r="X3" s="1661"/>
      <c r="Y3" s="1661"/>
      <c r="Z3" s="1661"/>
    </row>
    <row r="4" spans="1:26" ht="13.5" customHeight="1" thickBot="1" x14ac:dyDescent="0.25">
      <c r="A4" s="413"/>
      <c r="B4" s="482"/>
      <c r="C4" s="637" t="s">
        <v>392</v>
      </c>
      <c r="D4" s="655"/>
      <c r="E4" s="656"/>
      <c r="F4" s="656"/>
      <c r="G4" s="656"/>
      <c r="H4" s="656"/>
      <c r="I4" s="656"/>
      <c r="J4" s="656"/>
      <c r="K4" s="656"/>
      <c r="L4" s="656"/>
      <c r="M4" s="656"/>
      <c r="N4" s="656"/>
      <c r="O4" s="656"/>
      <c r="P4" s="656"/>
      <c r="Q4" s="657"/>
      <c r="R4" s="728"/>
      <c r="S4" s="88"/>
      <c r="T4" s="1661"/>
      <c r="U4" s="1661"/>
      <c r="V4" s="1661"/>
      <c r="W4" s="1661"/>
      <c r="X4" s="1661"/>
      <c r="Y4" s="1661"/>
      <c r="Z4" s="1661"/>
    </row>
    <row r="5" spans="1:26" s="443" customFormat="1" ht="4.5" customHeight="1" x14ac:dyDescent="0.2">
      <c r="A5" s="413"/>
      <c r="B5" s="482"/>
      <c r="C5" s="658"/>
      <c r="D5" s="658"/>
      <c r="E5" s="659"/>
      <c r="F5" s="659"/>
      <c r="G5" s="659"/>
      <c r="H5" s="659"/>
      <c r="I5" s="659"/>
      <c r="J5" s="659"/>
      <c r="K5" s="659"/>
      <c r="L5" s="659"/>
      <c r="M5" s="659"/>
      <c r="N5" s="659"/>
      <c r="O5" s="659"/>
      <c r="P5" s="659"/>
      <c r="Q5" s="659"/>
      <c r="R5" s="728"/>
      <c r="S5" s="88"/>
      <c r="T5" s="1661"/>
      <c r="U5" s="1661"/>
      <c r="V5" s="1661"/>
      <c r="W5" s="1661"/>
      <c r="X5" s="1661"/>
      <c r="Y5" s="1661"/>
      <c r="Z5" s="1661"/>
    </row>
    <row r="6" spans="1:26" s="443" customFormat="1" ht="13.5" customHeight="1" x14ac:dyDescent="0.2">
      <c r="A6" s="413"/>
      <c r="B6" s="482"/>
      <c r="C6" s="658"/>
      <c r="D6" s="658"/>
      <c r="E6" s="1317">
        <v>2014</v>
      </c>
      <c r="F6" s="1572">
        <v>2015</v>
      </c>
      <c r="G6" s="1572"/>
      <c r="H6" s="1572"/>
      <c r="I6" s="1572"/>
      <c r="J6" s="1572"/>
      <c r="K6" s="1572"/>
      <c r="L6" s="1572"/>
      <c r="M6" s="1572"/>
      <c r="N6" s="1572"/>
      <c r="O6" s="1572"/>
      <c r="P6" s="1572"/>
      <c r="Q6" s="1572"/>
      <c r="R6" s="728"/>
      <c r="S6" s="88"/>
      <c r="T6" s="1661"/>
      <c r="U6" s="1661"/>
      <c r="V6" s="1661"/>
      <c r="W6" s="1661"/>
      <c r="X6" s="1661"/>
      <c r="Y6" s="1661"/>
      <c r="Z6" s="1661"/>
    </row>
    <row r="7" spans="1:26" s="443" customFormat="1" ht="13.5" customHeight="1" x14ac:dyDescent="0.2">
      <c r="A7" s="413"/>
      <c r="B7" s="482"/>
      <c r="C7" s="658"/>
      <c r="D7" s="658"/>
      <c r="E7" s="799" t="s">
        <v>94</v>
      </c>
      <c r="F7" s="799" t="s">
        <v>93</v>
      </c>
      <c r="G7" s="799" t="s">
        <v>104</v>
      </c>
      <c r="H7" s="799" t="s">
        <v>103</v>
      </c>
      <c r="I7" s="799" t="s">
        <v>102</v>
      </c>
      <c r="J7" s="799" t="s">
        <v>101</v>
      </c>
      <c r="K7" s="799" t="s">
        <v>100</v>
      </c>
      <c r="L7" s="799" t="s">
        <v>99</v>
      </c>
      <c r="M7" s="799" t="s">
        <v>98</v>
      </c>
      <c r="N7" s="799" t="s">
        <v>97</v>
      </c>
      <c r="O7" s="799" t="s">
        <v>96</v>
      </c>
      <c r="P7" s="799" t="s">
        <v>95</v>
      </c>
      <c r="Q7" s="799" t="s">
        <v>94</v>
      </c>
      <c r="R7" s="728"/>
      <c r="S7" s="431"/>
      <c r="T7" s="1661"/>
      <c r="U7" s="1661"/>
      <c r="V7" s="1661"/>
      <c r="W7" s="1661"/>
      <c r="X7" s="1661"/>
      <c r="Y7" s="1661"/>
      <c r="Z7" s="1661"/>
    </row>
    <row r="8" spans="1:26" s="443" customFormat="1" ht="3.75" customHeight="1" x14ac:dyDescent="0.2">
      <c r="A8" s="413"/>
      <c r="B8" s="482"/>
      <c r="C8" s="658"/>
      <c r="D8" s="658"/>
      <c r="E8" s="431"/>
      <c r="F8" s="431"/>
      <c r="G8" s="431"/>
      <c r="H8" s="431"/>
      <c r="I8" s="431"/>
      <c r="J8" s="431"/>
      <c r="K8" s="431"/>
      <c r="L8" s="431"/>
      <c r="M8" s="431"/>
      <c r="N8" s="431"/>
      <c r="O8" s="431"/>
      <c r="P8" s="431"/>
      <c r="Q8" s="431"/>
      <c r="R8" s="728"/>
      <c r="S8" s="431"/>
      <c r="T8" s="1661"/>
      <c r="U8" s="1661"/>
      <c r="V8" s="1661"/>
      <c r="W8" s="1661"/>
      <c r="X8" s="1661"/>
      <c r="Y8" s="1661"/>
      <c r="Z8" s="1661"/>
    </row>
    <row r="9" spans="1:26" s="662" customFormat="1" ht="15" customHeight="1" x14ac:dyDescent="0.2">
      <c r="A9" s="660"/>
      <c r="B9" s="512"/>
      <c r="C9" s="976" t="s">
        <v>316</v>
      </c>
      <c r="D9" s="976"/>
      <c r="E9" s="363">
        <v>0.17791631319672724</v>
      </c>
      <c r="F9" s="363">
        <v>0.26559285476762029</v>
      </c>
      <c r="G9" s="363">
        <v>0.30512035075467225</v>
      </c>
      <c r="H9" s="363">
        <v>0.64483531455305099</v>
      </c>
      <c r="I9" s="363">
        <v>0.80245960324040877</v>
      </c>
      <c r="J9" s="363">
        <v>1.1380034138477033</v>
      </c>
      <c r="K9" s="363">
        <v>1.2851205653071525</v>
      </c>
      <c r="L9" s="363">
        <v>1.382247527895657</v>
      </c>
      <c r="M9" s="363">
        <v>1.4045786653965222</v>
      </c>
      <c r="N9" s="363">
        <v>1.3110905098543781</v>
      </c>
      <c r="O9" s="363">
        <v>1.1187510123884574</v>
      </c>
      <c r="P9" s="363">
        <v>0.87569851723132008</v>
      </c>
      <c r="Q9" s="363">
        <v>0.66931354518021191</v>
      </c>
      <c r="R9" s="731"/>
      <c r="S9" s="400"/>
      <c r="T9" s="1662"/>
      <c r="U9" s="1666"/>
      <c r="V9" s="1666"/>
      <c r="W9" s="1666"/>
      <c r="X9" s="1666"/>
      <c r="Y9" s="1663"/>
      <c r="Z9" s="1663"/>
    </row>
    <row r="10" spans="1:26" s="662" customFormat="1" ht="16.5" customHeight="1" x14ac:dyDescent="0.2">
      <c r="A10" s="660"/>
      <c r="B10" s="512"/>
      <c r="C10" s="976" t="s">
        <v>317</v>
      </c>
      <c r="D10" s="223"/>
      <c r="E10" s="663"/>
      <c r="F10" s="663"/>
      <c r="G10" s="663"/>
      <c r="H10" s="663"/>
      <c r="I10" s="663"/>
      <c r="J10" s="663"/>
      <c r="K10" s="663"/>
      <c r="L10" s="663"/>
      <c r="M10" s="663"/>
      <c r="N10" s="663"/>
      <c r="O10" s="663"/>
      <c r="P10" s="663"/>
      <c r="Q10" s="663"/>
      <c r="R10" s="732"/>
      <c r="S10" s="400"/>
      <c r="T10" s="1662"/>
      <c r="U10" s="1666"/>
      <c r="V10" s="1666"/>
      <c r="W10" s="1666"/>
      <c r="X10" s="1666"/>
      <c r="Y10" s="1663"/>
      <c r="Z10" s="1663"/>
    </row>
    <row r="11" spans="1:26" s="443" customFormat="1" ht="11.25" customHeight="1" x14ac:dyDescent="0.2">
      <c r="A11" s="413"/>
      <c r="B11" s="482"/>
      <c r="C11" s="423"/>
      <c r="D11" s="99" t="s">
        <v>152</v>
      </c>
      <c r="E11" s="664">
        <v>-6.0886443688777767</v>
      </c>
      <c r="F11" s="664">
        <v>-6.0658780627222226</v>
      </c>
      <c r="G11" s="664">
        <v>-5.9766725690666673</v>
      </c>
      <c r="H11" s="664">
        <v>-5.4184596407444445</v>
      </c>
      <c r="I11" s="664">
        <v>-4.1140344493444445</v>
      </c>
      <c r="J11" s="664">
        <v>-3.5636337994111114</v>
      </c>
      <c r="K11" s="664">
        <v>-2.9370112307888885</v>
      </c>
      <c r="L11" s="664">
        <v>-3.002326103622222</v>
      </c>
      <c r="M11" s="664">
        <v>-2.4743624424444444</v>
      </c>
      <c r="N11" s="664">
        <v>-3.0829374997000003</v>
      </c>
      <c r="O11" s="664">
        <v>-3.4362863175444445</v>
      </c>
      <c r="P11" s="664">
        <v>-3.7683226944777779</v>
      </c>
      <c r="Q11" s="664">
        <v>-3.2971273191888884</v>
      </c>
      <c r="R11" s="591"/>
      <c r="S11" s="88"/>
      <c r="T11" s="1662"/>
      <c r="U11" s="1666"/>
      <c r="V11" s="1666"/>
      <c r="W11" s="1666"/>
      <c r="X11" s="1666"/>
      <c r="Y11" s="1661"/>
      <c r="Z11" s="1661"/>
    </row>
    <row r="12" spans="1:26" s="443" customFormat="1" ht="12.75" customHeight="1" x14ac:dyDescent="0.2">
      <c r="A12" s="413"/>
      <c r="B12" s="482"/>
      <c r="C12" s="423"/>
      <c r="D12" s="99" t="s">
        <v>153</v>
      </c>
      <c r="E12" s="664">
        <v>-42.799203008233327</v>
      </c>
      <c r="F12" s="664">
        <v>-42.186239301833332</v>
      </c>
      <c r="G12" s="664">
        <v>-41.252268317133336</v>
      </c>
      <c r="H12" s="664">
        <v>-39.267401820499998</v>
      </c>
      <c r="I12" s="664">
        <v>-39.617075794849995</v>
      </c>
      <c r="J12" s="664">
        <v>-38.529161469983336</v>
      </c>
      <c r="K12" s="664">
        <v>-38.601523013833337</v>
      </c>
      <c r="L12" s="664">
        <v>-38.36802336793334</v>
      </c>
      <c r="M12" s="664">
        <v>-37.576737578033338</v>
      </c>
      <c r="N12" s="664">
        <v>-37.636965455533336</v>
      </c>
      <c r="O12" s="664">
        <v>-37.450440025983333</v>
      </c>
      <c r="P12" s="664">
        <v>-39.677766935066664</v>
      </c>
      <c r="Q12" s="664">
        <v>-40.829133979883331</v>
      </c>
      <c r="R12" s="591"/>
      <c r="S12" s="88"/>
      <c r="T12" s="1662"/>
      <c r="U12" s="1666"/>
      <c r="V12" s="1666"/>
      <c r="W12" s="1666"/>
      <c r="X12" s="1666"/>
      <c r="Y12" s="1661"/>
      <c r="Z12" s="1661"/>
    </row>
    <row r="13" spans="1:26" s="443" customFormat="1" ht="11.25" customHeight="1" x14ac:dyDescent="0.2">
      <c r="A13" s="413"/>
      <c r="B13" s="482"/>
      <c r="C13" s="423"/>
      <c r="D13" s="99" t="s">
        <v>154</v>
      </c>
      <c r="E13" s="664">
        <v>-1.2631682966777777</v>
      </c>
      <c r="F13" s="664">
        <v>-1.0563538540777777</v>
      </c>
      <c r="G13" s="664">
        <v>-0.9838155940222223</v>
      </c>
      <c r="H13" s="664">
        <v>-7.291415277777781E-2</v>
      </c>
      <c r="I13" s="664">
        <v>8.9551299655555527E-2</v>
      </c>
      <c r="J13" s="664">
        <v>1.0656592157444444</v>
      </c>
      <c r="K13" s="664">
        <v>1.3470275064222221</v>
      </c>
      <c r="L13" s="664">
        <v>1.8587301121888888</v>
      </c>
      <c r="M13" s="664">
        <v>1.1937303780777777</v>
      </c>
      <c r="N13" s="664">
        <v>0.56510138543333321</v>
      </c>
      <c r="O13" s="664">
        <v>0.20573672046666666</v>
      </c>
      <c r="P13" s="664">
        <v>-0.14816343268888899</v>
      </c>
      <c r="Q13" s="664">
        <v>2.3094609444444802E-3</v>
      </c>
      <c r="R13" s="591"/>
      <c r="S13" s="88"/>
      <c r="T13" s="1662"/>
      <c r="U13" s="1662"/>
      <c r="V13" s="1663"/>
      <c r="W13" s="1661"/>
      <c r="X13" s="1661"/>
      <c r="Y13" s="1661"/>
      <c r="Z13" s="1661"/>
    </row>
    <row r="14" spans="1:26" s="443" customFormat="1" ht="12" customHeight="1" x14ac:dyDescent="0.2">
      <c r="A14" s="413"/>
      <c r="B14" s="482"/>
      <c r="C14" s="423"/>
      <c r="D14" s="99" t="s">
        <v>155</v>
      </c>
      <c r="E14" s="664">
        <v>-1.0452711169999997</v>
      </c>
      <c r="F14" s="664">
        <v>-1.6247625463333331</v>
      </c>
      <c r="G14" s="664">
        <v>-1.6199754961111112</v>
      </c>
      <c r="H14" s="664">
        <v>-1.8756582420000001</v>
      </c>
      <c r="I14" s="664">
        <v>0.821640870444444</v>
      </c>
      <c r="J14" s="664">
        <v>2.1454053709999994</v>
      </c>
      <c r="K14" s="664">
        <v>3.4472214312222218</v>
      </c>
      <c r="L14" s="664">
        <v>2.4439170072222218</v>
      </c>
      <c r="M14" s="664">
        <v>2.7634479554444442</v>
      </c>
      <c r="N14" s="664">
        <v>2.9173242735555553</v>
      </c>
      <c r="O14" s="664">
        <v>2.0905727567777777</v>
      </c>
      <c r="P14" s="664">
        <v>0.53887639211111116</v>
      </c>
      <c r="Q14" s="664">
        <v>-0.81054460177777765</v>
      </c>
      <c r="R14" s="591"/>
      <c r="S14" s="88"/>
      <c r="T14" s="1662"/>
      <c r="U14" s="1662"/>
      <c r="V14" s="1663"/>
      <c r="W14" s="1661"/>
      <c r="X14" s="1661"/>
      <c r="Y14" s="1661"/>
      <c r="Z14" s="1661"/>
    </row>
    <row r="15" spans="1:26" s="443" customFormat="1" ht="10.5" customHeight="1" x14ac:dyDescent="0.2">
      <c r="A15" s="413"/>
      <c r="B15" s="482"/>
      <c r="C15" s="423"/>
      <c r="D15" s="176"/>
      <c r="E15" s="665"/>
      <c r="F15" s="665"/>
      <c r="G15" s="665"/>
      <c r="H15" s="665"/>
      <c r="I15" s="665"/>
      <c r="J15" s="665"/>
      <c r="K15" s="665"/>
      <c r="L15" s="665"/>
      <c r="M15" s="665"/>
      <c r="N15" s="665"/>
      <c r="O15" s="665"/>
      <c r="P15" s="665"/>
      <c r="Q15" s="665"/>
      <c r="R15" s="591"/>
      <c r="S15" s="88"/>
      <c r="T15" s="1662"/>
      <c r="U15" s="1662"/>
      <c r="V15" s="1663"/>
      <c r="W15" s="1661"/>
      <c r="X15" s="1661"/>
      <c r="Y15" s="1661"/>
      <c r="Z15" s="1661"/>
    </row>
    <row r="16" spans="1:26" s="443" customFormat="1" ht="10.5" customHeight="1" x14ac:dyDescent="0.2">
      <c r="A16" s="413"/>
      <c r="B16" s="482"/>
      <c r="C16" s="423"/>
      <c r="D16" s="176"/>
      <c r="E16" s="665"/>
      <c r="F16" s="665"/>
      <c r="G16" s="665"/>
      <c r="H16" s="665"/>
      <c r="I16" s="665"/>
      <c r="J16" s="665"/>
      <c r="K16" s="665"/>
      <c r="L16" s="665"/>
      <c r="M16" s="665"/>
      <c r="N16" s="665"/>
      <c r="O16" s="665"/>
      <c r="P16" s="665"/>
      <c r="Q16" s="665"/>
      <c r="R16" s="591"/>
      <c r="S16" s="88"/>
      <c r="T16" s="1661"/>
      <c r="U16" s="1661"/>
      <c r="V16" s="1664"/>
      <c r="W16" s="1661"/>
      <c r="X16" s="1661"/>
      <c r="Y16" s="1661"/>
      <c r="Z16" s="1661"/>
    </row>
    <row r="17" spans="1:26" s="443" customFormat="1" ht="10.5" customHeight="1" x14ac:dyDescent="0.2">
      <c r="A17" s="413"/>
      <c r="B17" s="482"/>
      <c r="C17" s="423"/>
      <c r="D17" s="176"/>
      <c r="E17" s="665"/>
      <c r="F17" s="665"/>
      <c r="G17" s="665"/>
      <c r="H17" s="665"/>
      <c r="I17" s="665"/>
      <c r="J17" s="665"/>
      <c r="K17" s="665"/>
      <c r="L17" s="665"/>
      <c r="M17" s="665"/>
      <c r="N17" s="665"/>
      <c r="O17" s="665"/>
      <c r="P17" s="665"/>
      <c r="Q17" s="665"/>
      <c r="R17" s="591"/>
      <c r="S17" s="88"/>
      <c r="T17" s="1661"/>
      <c r="U17" s="1661"/>
      <c r="V17" s="1664"/>
      <c r="W17" s="1661"/>
      <c r="X17" s="1661"/>
      <c r="Y17" s="1661"/>
      <c r="Z17" s="1661"/>
    </row>
    <row r="18" spans="1:26" s="443" customFormat="1" ht="10.5" customHeight="1" x14ac:dyDescent="0.2">
      <c r="A18" s="413"/>
      <c r="B18" s="482"/>
      <c r="C18" s="423"/>
      <c r="D18" s="176"/>
      <c r="E18" s="665"/>
      <c r="F18" s="665"/>
      <c r="G18" s="665"/>
      <c r="H18" s="665"/>
      <c r="I18" s="665"/>
      <c r="J18" s="665"/>
      <c r="K18" s="665"/>
      <c r="L18" s="665"/>
      <c r="M18" s="665"/>
      <c r="N18" s="665"/>
      <c r="O18" s="665"/>
      <c r="P18" s="665"/>
      <c r="Q18" s="665"/>
      <c r="R18" s="591"/>
      <c r="S18" s="88"/>
      <c r="T18" s="1661"/>
      <c r="U18" s="1661"/>
      <c r="V18" s="1664"/>
      <c r="W18" s="1661"/>
      <c r="X18" s="1661"/>
      <c r="Y18" s="1661"/>
      <c r="Z18" s="1661"/>
    </row>
    <row r="19" spans="1:26" s="443" customFormat="1" ht="10.5" customHeight="1" x14ac:dyDescent="0.2">
      <c r="A19" s="413"/>
      <c r="B19" s="482"/>
      <c r="C19" s="423"/>
      <c r="D19" s="176"/>
      <c r="E19" s="665"/>
      <c r="F19" s="665"/>
      <c r="G19" s="665"/>
      <c r="H19" s="665"/>
      <c r="I19" s="665"/>
      <c r="J19" s="665"/>
      <c r="K19" s="665"/>
      <c r="L19" s="665"/>
      <c r="M19" s="665"/>
      <c r="N19" s="665"/>
      <c r="O19" s="665"/>
      <c r="P19" s="665"/>
      <c r="Q19" s="665"/>
      <c r="R19" s="591"/>
      <c r="S19" s="88"/>
      <c r="T19" s="1661"/>
      <c r="U19" s="1661"/>
      <c r="V19" s="1664"/>
      <c r="W19" s="1661"/>
      <c r="X19" s="1661"/>
      <c r="Y19" s="1661"/>
      <c r="Z19" s="1661"/>
    </row>
    <row r="20" spans="1:26" s="443" customFormat="1" ht="10.5" customHeight="1" x14ac:dyDescent="0.2">
      <c r="A20" s="413"/>
      <c r="B20" s="482"/>
      <c r="C20" s="423"/>
      <c r="D20" s="176"/>
      <c r="E20" s="665"/>
      <c r="F20" s="665"/>
      <c r="G20" s="665"/>
      <c r="H20" s="665"/>
      <c r="I20" s="665"/>
      <c r="J20" s="665"/>
      <c r="K20" s="665"/>
      <c r="L20" s="665"/>
      <c r="M20" s="665"/>
      <c r="N20" s="665"/>
      <c r="O20" s="665"/>
      <c r="P20" s="665"/>
      <c r="Q20" s="665"/>
      <c r="R20" s="591"/>
      <c r="S20" s="88"/>
      <c r="T20" s="1661"/>
      <c r="U20" s="1661"/>
      <c r="V20" s="1664"/>
      <c r="W20" s="1661"/>
      <c r="X20" s="1661"/>
      <c r="Y20" s="1661"/>
      <c r="Z20" s="1661"/>
    </row>
    <row r="21" spans="1:26" s="443" customFormat="1" ht="10.5" customHeight="1" x14ac:dyDescent="0.2">
      <c r="A21" s="413"/>
      <c r="B21" s="482"/>
      <c r="C21" s="423"/>
      <c r="D21" s="176"/>
      <c r="E21" s="665"/>
      <c r="F21" s="665"/>
      <c r="G21" s="665"/>
      <c r="H21" s="665"/>
      <c r="I21" s="665"/>
      <c r="J21" s="665"/>
      <c r="K21" s="665"/>
      <c r="L21" s="665"/>
      <c r="M21" s="665"/>
      <c r="N21" s="665"/>
      <c r="O21" s="665"/>
      <c r="P21" s="665"/>
      <c r="Q21" s="665"/>
      <c r="R21" s="591"/>
      <c r="S21" s="88"/>
      <c r="T21" s="1661"/>
      <c r="U21" s="1661"/>
      <c r="V21" s="1664"/>
      <c r="W21" s="1661"/>
      <c r="X21" s="1661"/>
      <c r="Y21" s="1661"/>
      <c r="Z21" s="1661"/>
    </row>
    <row r="22" spans="1:26" s="443" customFormat="1" ht="10.5" customHeight="1" x14ac:dyDescent="0.2">
      <c r="A22" s="413"/>
      <c r="B22" s="482"/>
      <c r="C22" s="423"/>
      <c r="D22" s="176"/>
      <c r="E22" s="665"/>
      <c r="F22" s="665"/>
      <c r="G22" s="665"/>
      <c r="H22" s="665"/>
      <c r="I22" s="665"/>
      <c r="J22" s="665"/>
      <c r="K22" s="665"/>
      <c r="L22" s="665"/>
      <c r="M22" s="665"/>
      <c r="N22" s="665"/>
      <c r="O22" s="665"/>
      <c r="P22" s="665"/>
      <c r="Q22" s="665"/>
      <c r="R22" s="591"/>
      <c r="S22" s="88"/>
      <c r="T22" s="1661"/>
      <c r="U22" s="1661"/>
      <c r="V22" s="1664"/>
      <c r="W22" s="1661"/>
      <c r="X22" s="1661"/>
      <c r="Y22" s="1661"/>
      <c r="Z22" s="1661"/>
    </row>
    <row r="23" spans="1:26" s="443" customFormat="1" ht="10.5" customHeight="1" x14ac:dyDescent="0.2">
      <c r="A23" s="413"/>
      <c r="B23" s="482"/>
      <c r="C23" s="423"/>
      <c r="D23" s="176"/>
      <c r="E23" s="665"/>
      <c r="F23" s="665"/>
      <c r="G23" s="665"/>
      <c r="H23" s="665"/>
      <c r="I23" s="665"/>
      <c r="J23" s="665"/>
      <c r="K23" s="665"/>
      <c r="L23" s="665"/>
      <c r="M23" s="665"/>
      <c r="N23" s="665"/>
      <c r="O23" s="665"/>
      <c r="P23" s="665"/>
      <c r="Q23" s="665"/>
      <c r="R23" s="591"/>
      <c r="S23" s="88"/>
      <c r="T23" s="1661"/>
      <c r="U23" s="1661"/>
      <c r="V23" s="1664"/>
      <c r="W23" s="1661"/>
      <c r="X23" s="1661"/>
      <c r="Y23" s="1661"/>
      <c r="Z23" s="1661"/>
    </row>
    <row r="24" spans="1:26" s="443" customFormat="1" ht="10.5" customHeight="1" x14ac:dyDescent="0.2">
      <c r="A24" s="413"/>
      <c r="B24" s="482"/>
      <c r="C24" s="423"/>
      <c r="D24" s="176"/>
      <c r="E24" s="665"/>
      <c r="F24" s="665"/>
      <c r="G24" s="665"/>
      <c r="H24" s="665"/>
      <c r="I24" s="665"/>
      <c r="J24" s="665"/>
      <c r="K24" s="665"/>
      <c r="L24" s="665"/>
      <c r="M24" s="665"/>
      <c r="N24" s="665"/>
      <c r="O24" s="665"/>
      <c r="P24" s="665"/>
      <c r="Q24" s="665"/>
      <c r="R24" s="591"/>
      <c r="S24" s="88"/>
      <c r="T24" s="1661"/>
      <c r="U24" s="1661"/>
      <c r="V24" s="1664"/>
      <c r="W24" s="1661"/>
      <c r="X24" s="1661"/>
      <c r="Y24" s="1661"/>
      <c r="Z24" s="1661"/>
    </row>
    <row r="25" spans="1:26" s="443" customFormat="1" ht="10.5" customHeight="1" x14ac:dyDescent="0.2">
      <c r="A25" s="413"/>
      <c r="B25" s="482"/>
      <c r="C25" s="423"/>
      <c r="D25" s="176"/>
      <c r="E25" s="665"/>
      <c r="F25" s="665"/>
      <c r="G25" s="665"/>
      <c r="H25" s="665"/>
      <c r="I25" s="665"/>
      <c r="J25" s="665"/>
      <c r="K25" s="665"/>
      <c r="L25" s="665"/>
      <c r="M25" s="665"/>
      <c r="N25" s="665"/>
      <c r="O25" s="665"/>
      <c r="P25" s="665"/>
      <c r="Q25" s="665"/>
      <c r="R25" s="591"/>
      <c r="S25" s="88"/>
      <c r="T25" s="1661"/>
      <c r="U25" s="1661"/>
      <c r="V25" s="1664"/>
      <c r="W25" s="1661"/>
      <c r="X25" s="1661"/>
      <c r="Y25" s="1661"/>
      <c r="Z25" s="1661"/>
    </row>
    <row r="26" spans="1:26" s="443" customFormat="1" ht="10.5" customHeight="1" x14ac:dyDescent="0.2">
      <c r="A26" s="413"/>
      <c r="B26" s="482"/>
      <c r="C26" s="423"/>
      <c r="D26" s="176"/>
      <c r="E26" s="665"/>
      <c r="F26" s="665"/>
      <c r="G26" s="665"/>
      <c r="H26" s="665"/>
      <c r="I26" s="665"/>
      <c r="J26" s="665"/>
      <c r="K26" s="665"/>
      <c r="L26" s="665"/>
      <c r="M26" s="665"/>
      <c r="N26" s="665"/>
      <c r="O26" s="665"/>
      <c r="P26" s="665"/>
      <c r="Q26" s="665"/>
      <c r="R26" s="591"/>
      <c r="S26" s="88"/>
      <c r="T26" s="1661"/>
      <c r="U26" s="1661"/>
      <c r="V26" s="1664"/>
      <c r="W26" s="1661"/>
      <c r="X26" s="1661"/>
      <c r="Y26" s="1661"/>
      <c r="Z26" s="1661"/>
    </row>
    <row r="27" spans="1:26" s="443" customFormat="1" ht="10.5" customHeight="1" x14ac:dyDescent="0.2">
      <c r="A27" s="413"/>
      <c r="B27" s="482"/>
      <c r="C27" s="423"/>
      <c r="D27" s="176"/>
      <c r="E27" s="665"/>
      <c r="F27" s="665"/>
      <c r="G27" s="665"/>
      <c r="H27" s="665"/>
      <c r="I27" s="665"/>
      <c r="J27" s="665"/>
      <c r="K27" s="665"/>
      <c r="L27" s="665"/>
      <c r="M27" s="665"/>
      <c r="N27" s="665"/>
      <c r="O27" s="665"/>
      <c r="P27" s="665"/>
      <c r="Q27" s="665"/>
      <c r="R27" s="591"/>
      <c r="S27" s="88"/>
      <c r="T27" s="1661"/>
      <c r="U27" s="1661"/>
      <c r="V27" s="1664"/>
      <c r="W27" s="1661"/>
      <c r="X27" s="1661"/>
      <c r="Y27" s="1661"/>
      <c r="Z27" s="1661"/>
    </row>
    <row r="28" spans="1:26" s="443" customFormat="1" ht="6" customHeight="1" x14ac:dyDescent="0.2">
      <c r="A28" s="413"/>
      <c r="B28" s="482"/>
      <c r="C28" s="423"/>
      <c r="D28" s="176"/>
      <c r="E28" s="665"/>
      <c r="F28" s="665"/>
      <c r="G28" s="665"/>
      <c r="H28" s="665"/>
      <c r="I28" s="665"/>
      <c r="J28" s="665"/>
      <c r="K28" s="665"/>
      <c r="L28" s="665"/>
      <c r="M28" s="665"/>
      <c r="N28" s="665"/>
      <c r="O28" s="665"/>
      <c r="P28" s="665"/>
      <c r="Q28" s="665"/>
      <c r="R28" s="591"/>
      <c r="S28" s="88"/>
      <c r="T28" s="1661"/>
      <c r="U28" s="1661"/>
      <c r="V28" s="1661"/>
      <c r="W28" s="1661"/>
      <c r="X28" s="1661"/>
      <c r="Y28" s="1661"/>
      <c r="Z28" s="1661"/>
    </row>
    <row r="29" spans="1:26" s="662" customFormat="1" ht="15" customHeight="1" x14ac:dyDescent="0.2">
      <c r="A29" s="660"/>
      <c r="B29" s="512"/>
      <c r="C29" s="976" t="s">
        <v>315</v>
      </c>
      <c r="D29" s="223"/>
      <c r="E29" s="666"/>
      <c r="F29" s="667"/>
      <c r="G29" s="667"/>
      <c r="H29" s="667"/>
      <c r="I29" s="667"/>
      <c r="J29" s="667"/>
      <c r="K29" s="667"/>
      <c r="L29" s="667"/>
      <c r="M29" s="667"/>
      <c r="N29" s="667"/>
      <c r="O29" s="667"/>
      <c r="P29" s="667"/>
      <c r="Q29" s="667"/>
      <c r="R29" s="733"/>
      <c r="S29" s="400"/>
      <c r="T29" s="1663"/>
      <c r="U29" s="1665"/>
      <c r="V29" s="1665"/>
      <c r="W29" s="1663"/>
      <c r="X29" s="1663"/>
      <c r="Y29" s="1663"/>
      <c r="Z29" s="1663"/>
    </row>
    <row r="30" spans="1:26" s="443" customFormat="1" ht="11.25" customHeight="1" x14ac:dyDescent="0.2">
      <c r="A30" s="413"/>
      <c r="B30" s="482"/>
      <c r="C30" s="978"/>
      <c r="D30" s="99" t="s">
        <v>156</v>
      </c>
      <c r="E30" s="664">
        <v>-4.6048524011000005</v>
      </c>
      <c r="F30" s="664">
        <v>-4.6347728220999995</v>
      </c>
      <c r="G30" s="664">
        <v>-3.1395830072000002</v>
      </c>
      <c r="H30" s="664">
        <v>-2.4612953702666664</v>
      </c>
      <c r="I30" s="664">
        <v>-1.3620244593666666</v>
      </c>
      <c r="J30" s="664">
        <v>-0.3961634126666666</v>
      </c>
      <c r="K30" s="664">
        <v>1.1761648341666666</v>
      </c>
      <c r="L30" s="664">
        <v>1.3071949140333332</v>
      </c>
      <c r="M30" s="664">
        <v>0.85799807086666668</v>
      </c>
      <c r="N30" s="664">
        <v>0.6321702954666667</v>
      </c>
      <c r="O30" s="664">
        <v>-0.47377797106666669</v>
      </c>
      <c r="P30" s="664">
        <v>-1.0280134891333335</v>
      </c>
      <c r="Q30" s="664">
        <v>-2.4082466908333333</v>
      </c>
      <c r="R30" s="734"/>
      <c r="S30" s="88"/>
      <c r="T30" s="1661"/>
      <c r="U30" s="1665"/>
      <c r="V30" s="1665"/>
      <c r="W30" s="1661"/>
      <c r="X30" s="1661"/>
      <c r="Y30" s="1661"/>
      <c r="Z30" s="1661"/>
    </row>
    <row r="31" spans="1:26" s="443" customFormat="1" ht="12.75" customHeight="1" x14ac:dyDescent="0.2">
      <c r="A31" s="413"/>
      <c r="B31" s="482"/>
      <c r="C31" s="978"/>
      <c r="D31" s="99" t="s">
        <v>153</v>
      </c>
      <c r="E31" s="664">
        <v>-24.386944105333331</v>
      </c>
      <c r="F31" s="664">
        <v>-23.101564364000001</v>
      </c>
      <c r="G31" s="664">
        <v>-22.131386310333337</v>
      </c>
      <c r="H31" s="664">
        <v>-21.579257451999997</v>
      </c>
      <c r="I31" s="664">
        <v>-23.340446822333334</v>
      </c>
      <c r="J31" s="664">
        <v>-23.649230938333332</v>
      </c>
      <c r="K31" s="664">
        <v>-24.162258804333334</v>
      </c>
      <c r="L31" s="664">
        <v>-24.728282608333334</v>
      </c>
      <c r="M31" s="664">
        <v>-23.707680151400002</v>
      </c>
      <c r="N31" s="664">
        <v>-23.100648826899999</v>
      </c>
      <c r="O31" s="664">
        <v>-22.374049089233335</v>
      </c>
      <c r="P31" s="664">
        <v>-24.870499454066664</v>
      </c>
      <c r="Q31" s="664">
        <v>-26.138791018733333</v>
      </c>
      <c r="R31" s="734"/>
      <c r="S31" s="88"/>
      <c r="T31" s="1661"/>
      <c r="U31" s="1661"/>
      <c r="V31" s="1661"/>
      <c r="W31" s="1661"/>
      <c r="X31" s="1661"/>
      <c r="Y31" s="1661"/>
      <c r="Z31" s="1661"/>
    </row>
    <row r="32" spans="1:26" s="443" customFormat="1" ht="11.25" customHeight="1" x14ac:dyDescent="0.2">
      <c r="A32" s="413"/>
      <c r="B32" s="482"/>
      <c r="C32" s="978"/>
      <c r="D32" s="99" t="s">
        <v>154</v>
      </c>
      <c r="E32" s="664">
        <v>-4.8504881748999997</v>
      </c>
      <c r="F32" s="664">
        <v>-4.5946169126666669</v>
      </c>
      <c r="G32" s="664">
        <v>-4.5310488763000007</v>
      </c>
      <c r="H32" s="664">
        <v>-3.8813858389333333</v>
      </c>
      <c r="I32" s="664">
        <v>-3.0260778662999996</v>
      </c>
      <c r="J32" s="664">
        <v>-2.7709837202666669</v>
      </c>
      <c r="K32" s="664">
        <v>-1.9594681035333334</v>
      </c>
      <c r="L32" s="664">
        <v>-1.6067445989333333</v>
      </c>
      <c r="M32" s="664">
        <v>-6.4973685566666647E-2</v>
      </c>
      <c r="N32" s="664">
        <v>9.4252119433333378E-2</v>
      </c>
      <c r="O32" s="664">
        <v>-0.90389654066666658</v>
      </c>
      <c r="P32" s="664">
        <v>-2.7722120175666665</v>
      </c>
      <c r="Q32" s="664">
        <v>-3.3851120300333331</v>
      </c>
      <c r="R32" s="734"/>
      <c r="S32" s="88"/>
      <c r="T32" s="1661"/>
      <c r="U32" s="1661"/>
      <c r="V32" s="1661"/>
      <c r="W32" s="1661"/>
      <c r="X32" s="1661"/>
      <c r="Y32" s="1661"/>
      <c r="Z32" s="1661"/>
    </row>
    <row r="33" spans="1:22" s="443" customFormat="1" ht="12" customHeight="1" x14ac:dyDescent="0.2">
      <c r="A33" s="413"/>
      <c r="B33" s="482"/>
      <c r="C33" s="978"/>
      <c r="D33" s="99" t="s">
        <v>157</v>
      </c>
      <c r="E33" s="664">
        <v>-2.3262501300000005</v>
      </c>
      <c r="F33" s="664">
        <v>-0.85290886766666674</v>
      </c>
      <c r="G33" s="664">
        <v>-2.7825338003333329</v>
      </c>
      <c r="H33" s="664">
        <v>-2.2829739073333335</v>
      </c>
      <c r="I33" s="664">
        <v>-3.3649098263333332</v>
      </c>
      <c r="J33" s="664">
        <v>-3.0262207466666666</v>
      </c>
      <c r="K33" s="664">
        <v>-3.1554832039999998</v>
      </c>
      <c r="L33" s="664">
        <v>-2.1808958756666672</v>
      </c>
      <c r="M33" s="664">
        <v>-2.2409918860000002</v>
      </c>
      <c r="N33" s="664">
        <v>-1.9255835259999998</v>
      </c>
      <c r="O33" s="664">
        <v>-2.1027042256666668</v>
      </c>
      <c r="P33" s="664">
        <v>-1.7223771470000002</v>
      </c>
      <c r="Q33" s="664">
        <v>0.37684248999999986</v>
      </c>
      <c r="R33" s="734"/>
      <c r="S33" s="88"/>
      <c r="T33" s="418"/>
      <c r="U33" s="418"/>
      <c r="V33" s="418"/>
    </row>
    <row r="34" spans="1:22" s="662" customFormat="1" ht="21" customHeight="1" x14ac:dyDescent="0.2">
      <c r="A34" s="660"/>
      <c r="B34" s="512"/>
      <c r="C34" s="1624" t="s">
        <v>314</v>
      </c>
      <c r="D34" s="1624"/>
      <c r="E34" s="668">
        <v>7.6848858495730701</v>
      </c>
      <c r="F34" s="668">
        <v>8.4061652497437667</v>
      </c>
      <c r="G34" s="668">
        <v>5.2118724670099228</v>
      </c>
      <c r="H34" s="668">
        <v>1.8291080842743146</v>
      </c>
      <c r="I34" s="668">
        <v>-0.74117675209466194</v>
      </c>
      <c r="J34" s="668">
        <v>-1.5436281827580898</v>
      </c>
      <c r="K34" s="668">
        <v>-1.1259323286650724</v>
      </c>
      <c r="L34" s="668">
        <v>-3.0663436114015674E-2</v>
      </c>
      <c r="M34" s="668">
        <v>-0.68298233959838228</v>
      </c>
      <c r="N34" s="668">
        <v>-1.5981452174114399</v>
      </c>
      <c r="O34" s="668">
        <v>-2.8293257991588199</v>
      </c>
      <c r="P34" s="668">
        <v>-2.0025436638482939</v>
      </c>
      <c r="Q34" s="668">
        <v>-1.9432677667232838</v>
      </c>
      <c r="R34" s="733"/>
      <c r="S34" s="400"/>
    </row>
    <row r="35" spans="1:22" s="674" customFormat="1" ht="16.5" customHeight="1" x14ac:dyDescent="0.2">
      <c r="A35" s="669"/>
      <c r="B35" s="670"/>
      <c r="C35" s="362" t="s">
        <v>346</v>
      </c>
      <c r="D35" s="671"/>
      <c r="E35" s="672">
        <v>-16.702674336308785</v>
      </c>
      <c r="F35" s="672">
        <v>-15.365329044008329</v>
      </c>
      <c r="G35" s="672">
        <v>-13.72310231032562</v>
      </c>
      <c r="H35" s="672">
        <v>-11.522540218764627</v>
      </c>
      <c r="I35" s="672">
        <v>-11.870241180687437</v>
      </c>
      <c r="J35" s="672">
        <v>-12.104550543081052</v>
      </c>
      <c r="K35" s="672">
        <v>-12.434193600612616</v>
      </c>
      <c r="L35" s="672">
        <v>-12.617699143045209</v>
      </c>
      <c r="M35" s="672">
        <v>-11.697073846167717</v>
      </c>
      <c r="N35" s="672">
        <v>-11.225922083721308</v>
      </c>
      <c r="O35" s="672">
        <v>-11.240809631340829</v>
      </c>
      <c r="P35" s="672">
        <v>-13.736829478667772</v>
      </c>
      <c r="Q35" s="672">
        <v>-14.141007070688538</v>
      </c>
      <c r="R35" s="735"/>
      <c r="S35" s="401"/>
      <c r="T35" s="673"/>
      <c r="U35" s="673"/>
      <c r="V35" s="673"/>
    </row>
    <row r="36" spans="1:22" s="443" customFormat="1" ht="10.5" customHeight="1" x14ac:dyDescent="0.2">
      <c r="A36" s="413"/>
      <c r="B36" s="482"/>
      <c r="C36" s="675"/>
      <c r="D36" s="176"/>
      <c r="E36" s="676"/>
      <c r="F36" s="676"/>
      <c r="G36" s="676"/>
      <c r="H36" s="676"/>
      <c r="I36" s="676"/>
      <c r="J36" s="676"/>
      <c r="K36" s="676"/>
      <c r="L36" s="676"/>
      <c r="M36" s="676"/>
      <c r="N36" s="676"/>
      <c r="O36" s="676"/>
      <c r="P36" s="676"/>
      <c r="Q36" s="676"/>
      <c r="R36" s="734"/>
      <c r="S36" s="88"/>
    </row>
    <row r="37" spans="1:22" s="443" customFormat="1" ht="10.5" customHeight="1" x14ac:dyDescent="0.2">
      <c r="A37" s="413"/>
      <c r="B37" s="482"/>
      <c r="C37" s="675"/>
      <c r="D37" s="176"/>
      <c r="E37" s="676"/>
      <c r="F37" s="676"/>
      <c r="G37" s="676"/>
      <c r="H37" s="676"/>
      <c r="I37" s="676"/>
      <c r="J37" s="676"/>
      <c r="K37" s="676"/>
      <c r="L37" s="676"/>
      <c r="M37" s="676"/>
      <c r="N37" s="676"/>
      <c r="O37" s="676"/>
      <c r="P37" s="676"/>
      <c r="Q37" s="676"/>
      <c r="R37" s="734"/>
      <c r="S37" s="88"/>
    </row>
    <row r="38" spans="1:22" s="443" customFormat="1" ht="10.5" customHeight="1" x14ac:dyDescent="0.2">
      <c r="A38" s="413"/>
      <c r="B38" s="482"/>
      <c r="C38" s="675"/>
      <c r="D38" s="176"/>
      <c r="E38" s="676"/>
      <c r="F38" s="676"/>
      <c r="G38" s="676"/>
      <c r="H38" s="676"/>
      <c r="I38" s="676"/>
      <c r="J38" s="676"/>
      <c r="K38" s="676"/>
      <c r="L38" s="676"/>
      <c r="M38" s="676"/>
      <c r="N38" s="676"/>
      <c r="O38" s="676"/>
      <c r="P38" s="676"/>
      <c r="Q38" s="676"/>
      <c r="R38" s="734"/>
      <c r="S38" s="88"/>
    </row>
    <row r="39" spans="1:22" s="443" customFormat="1" ht="10.5" customHeight="1" x14ac:dyDescent="0.2">
      <c r="A39" s="413"/>
      <c r="B39" s="482"/>
      <c r="C39" s="675"/>
      <c r="D39" s="176"/>
      <c r="E39" s="676"/>
      <c r="F39" s="676"/>
      <c r="G39" s="676"/>
      <c r="H39" s="676"/>
      <c r="I39" s="676"/>
      <c r="J39" s="676"/>
      <c r="K39" s="676"/>
      <c r="L39" s="676"/>
      <c r="M39" s="676"/>
      <c r="N39" s="676"/>
      <c r="O39" s="676"/>
      <c r="P39" s="676"/>
      <c r="Q39" s="676"/>
      <c r="R39" s="734"/>
      <c r="S39" s="88"/>
    </row>
    <row r="40" spans="1:22" s="443" customFormat="1" ht="10.5" customHeight="1" x14ac:dyDescent="0.2">
      <c r="A40" s="413"/>
      <c r="B40" s="482"/>
      <c r="C40" s="675"/>
      <c r="D40" s="176"/>
      <c r="E40" s="676"/>
      <c r="F40" s="676"/>
      <c r="G40" s="676"/>
      <c r="H40" s="676"/>
      <c r="I40" s="676"/>
      <c r="J40" s="676"/>
      <c r="K40" s="676"/>
      <c r="L40" s="676"/>
      <c r="M40" s="676"/>
      <c r="N40" s="676"/>
      <c r="O40" s="676"/>
      <c r="P40" s="676"/>
      <c r="Q40" s="676"/>
      <c r="R40" s="734"/>
      <c r="S40" s="88"/>
    </row>
    <row r="41" spans="1:22" s="443" customFormat="1" ht="10.5" customHeight="1" x14ac:dyDescent="0.2">
      <c r="A41" s="413"/>
      <c r="B41" s="482"/>
      <c r="C41" s="675"/>
      <c r="D41" s="176"/>
      <c r="E41" s="676"/>
      <c r="F41" s="676"/>
      <c r="G41" s="676"/>
      <c r="H41" s="676"/>
      <c r="I41" s="676"/>
      <c r="J41" s="676"/>
      <c r="K41" s="676"/>
      <c r="L41" s="676"/>
      <c r="M41" s="676"/>
      <c r="N41" s="676"/>
      <c r="O41" s="676"/>
      <c r="P41" s="676"/>
      <c r="Q41" s="676"/>
      <c r="R41" s="734"/>
      <c r="S41" s="88"/>
    </row>
    <row r="42" spans="1:22" s="443" customFormat="1" ht="10.5" customHeight="1" x14ac:dyDescent="0.2">
      <c r="A42" s="413"/>
      <c r="B42" s="482"/>
      <c r="C42" s="675"/>
      <c r="D42" s="176"/>
      <c r="E42" s="676"/>
      <c r="F42" s="676"/>
      <c r="G42" s="676"/>
      <c r="H42" s="676"/>
      <c r="I42" s="676"/>
      <c r="J42" s="676"/>
      <c r="K42" s="676"/>
      <c r="L42" s="676"/>
      <c r="M42" s="676"/>
      <c r="N42" s="676"/>
      <c r="O42" s="676"/>
      <c r="P42" s="676"/>
      <c r="Q42" s="676"/>
      <c r="R42" s="734"/>
      <c r="S42" s="88"/>
    </row>
    <row r="43" spans="1:22" s="443" customFormat="1" ht="10.5" customHeight="1" x14ac:dyDescent="0.2">
      <c r="A43" s="413"/>
      <c r="B43" s="482"/>
      <c r="C43" s="675"/>
      <c r="D43" s="176"/>
      <c r="E43" s="676"/>
      <c r="F43" s="676"/>
      <c r="G43" s="676"/>
      <c r="H43" s="676"/>
      <c r="I43" s="676"/>
      <c r="J43" s="676"/>
      <c r="K43" s="676"/>
      <c r="L43" s="676"/>
      <c r="M43" s="676"/>
      <c r="N43" s="676"/>
      <c r="O43" s="676"/>
      <c r="P43" s="676"/>
      <c r="Q43" s="676"/>
      <c r="R43" s="734"/>
      <c r="S43" s="88"/>
    </row>
    <row r="44" spans="1:22" s="443" customFormat="1" ht="10.5" customHeight="1" x14ac:dyDescent="0.2">
      <c r="A44" s="413"/>
      <c r="B44" s="482"/>
      <c r="C44" s="675"/>
      <c r="D44" s="176"/>
      <c r="E44" s="676"/>
      <c r="F44" s="676"/>
      <c r="G44" s="676"/>
      <c r="H44" s="676"/>
      <c r="I44" s="676"/>
      <c r="J44" s="676"/>
      <c r="K44" s="676"/>
      <c r="L44" s="676"/>
      <c r="M44" s="676"/>
      <c r="N44" s="676"/>
      <c r="O44" s="676"/>
      <c r="P44" s="676"/>
      <c r="Q44" s="676"/>
      <c r="R44" s="734"/>
      <c r="S44" s="88"/>
    </row>
    <row r="45" spans="1:22" s="443" customFormat="1" ht="10.5" customHeight="1" x14ac:dyDescent="0.2">
      <c r="A45" s="413"/>
      <c r="B45" s="482"/>
      <c r="C45" s="675"/>
      <c r="D45" s="176"/>
      <c r="E45" s="676"/>
      <c r="F45" s="676"/>
      <c r="G45" s="676"/>
      <c r="H45" s="676"/>
      <c r="I45" s="676"/>
      <c r="J45" s="676"/>
      <c r="K45" s="676"/>
      <c r="L45" s="676"/>
      <c r="M45" s="676"/>
      <c r="N45" s="676"/>
      <c r="O45" s="676"/>
      <c r="P45" s="676"/>
      <c r="Q45" s="676"/>
      <c r="R45" s="734"/>
      <c r="S45" s="88"/>
    </row>
    <row r="46" spans="1:22" s="443" customFormat="1" ht="10.5" customHeight="1" x14ac:dyDescent="0.2">
      <c r="A46" s="413"/>
      <c r="B46" s="482"/>
      <c r="C46" s="675"/>
      <c r="D46" s="176"/>
      <c r="E46" s="676"/>
      <c r="F46" s="676"/>
      <c r="G46" s="676"/>
      <c r="H46" s="676"/>
      <c r="I46" s="676"/>
      <c r="J46" s="676"/>
      <c r="K46" s="676"/>
      <c r="L46" s="676"/>
      <c r="M46" s="676"/>
      <c r="N46" s="676"/>
      <c r="O46" s="676"/>
      <c r="P46" s="676"/>
      <c r="Q46" s="676"/>
      <c r="R46" s="734"/>
      <c r="S46" s="88"/>
    </row>
    <row r="47" spans="1:22" s="443" customFormat="1" ht="10.5" customHeight="1" x14ac:dyDescent="0.2">
      <c r="A47" s="413"/>
      <c r="B47" s="482"/>
      <c r="C47" s="675"/>
      <c r="D47" s="176"/>
      <c r="E47" s="676"/>
      <c r="F47" s="676"/>
      <c r="G47" s="676"/>
      <c r="H47" s="676"/>
      <c r="I47" s="676"/>
      <c r="J47" s="676"/>
      <c r="K47" s="676"/>
      <c r="L47" s="676"/>
      <c r="M47" s="676"/>
      <c r="N47" s="676"/>
      <c r="O47" s="676"/>
      <c r="P47" s="676"/>
      <c r="Q47" s="676"/>
      <c r="R47" s="734"/>
      <c r="S47" s="88"/>
    </row>
    <row r="48" spans="1:22" s="443" customFormat="1" ht="10.5" customHeight="1" x14ac:dyDescent="0.2">
      <c r="A48" s="413"/>
      <c r="B48" s="482"/>
      <c r="C48" s="675"/>
      <c r="D48" s="176"/>
      <c r="E48" s="676"/>
      <c r="F48" s="676"/>
      <c r="G48" s="676"/>
      <c r="H48" s="676"/>
      <c r="I48" s="676"/>
      <c r="J48" s="676"/>
      <c r="K48" s="676"/>
      <c r="L48" s="676"/>
      <c r="M48" s="676"/>
      <c r="N48" s="676"/>
      <c r="O48" s="676"/>
      <c r="P48" s="676"/>
      <c r="Q48" s="676"/>
      <c r="R48" s="734"/>
      <c r="S48" s="88"/>
    </row>
    <row r="49" spans="1:22" s="662" customFormat="1" ht="15" customHeight="1" x14ac:dyDescent="0.2">
      <c r="A49" s="660"/>
      <c r="B49" s="512"/>
      <c r="C49" s="976" t="s">
        <v>158</v>
      </c>
      <c r="D49" s="223"/>
      <c r="E49" s="666"/>
      <c r="F49" s="667"/>
      <c r="G49" s="667"/>
      <c r="H49" s="667"/>
      <c r="I49" s="667"/>
      <c r="J49" s="667"/>
      <c r="K49" s="667"/>
      <c r="L49" s="667"/>
      <c r="M49" s="667"/>
      <c r="N49" s="667"/>
      <c r="O49" s="667"/>
      <c r="P49" s="667"/>
      <c r="Q49" s="667"/>
      <c r="R49" s="733"/>
      <c r="S49" s="400"/>
      <c r="T49" s="661"/>
      <c r="U49" s="661"/>
      <c r="V49" s="661"/>
    </row>
    <row r="50" spans="1:22" s="662" customFormat="1" ht="16.5" customHeight="1" x14ac:dyDescent="0.2">
      <c r="A50" s="660"/>
      <c r="B50" s="512"/>
      <c r="C50" s="677"/>
      <c r="D50" s="250" t="s">
        <v>313</v>
      </c>
      <c r="E50" s="672">
        <v>598.58100000000002</v>
      </c>
      <c r="F50" s="672">
        <v>615.654</v>
      </c>
      <c r="G50" s="672">
        <v>604.31399999999996</v>
      </c>
      <c r="H50" s="672">
        <v>590.60500000000002</v>
      </c>
      <c r="I50" s="672">
        <v>573.38199999999995</v>
      </c>
      <c r="J50" s="672">
        <v>554.07000000000005</v>
      </c>
      <c r="K50" s="672">
        <v>536.65599999999995</v>
      </c>
      <c r="L50" s="672">
        <v>532.69799999999998</v>
      </c>
      <c r="M50" s="672">
        <v>536.58100000000002</v>
      </c>
      <c r="N50" s="672">
        <v>538.71299999999997</v>
      </c>
      <c r="O50" s="672">
        <v>542.03</v>
      </c>
      <c r="P50" s="672">
        <v>550.25</v>
      </c>
      <c r="Q50" s="672">
        <v>555.16700000000003</v>
      </c>
      <c r="R50" s="733"/>
      <c r="S50" s="400"/>
      <c r="T50" s="661"/>
      <c r="U50" s="661"/>
      <c r="V50" s="661"/>
    </row>
    <row r="51" spans="1:22" s="683" customFormat="1" ht="12" customHeight="1" x14ac:dyDescent="0.2">
      <c r="A51" s="679"/>
      <c r="B51" s="680"/>
      <c r="C51" s="681"/>
      <c r="D51" s="721" t="s">
        <v>243</v>
      </c>
      <c r="E51" s="664">
        <v>27.815000000000001</v>
      </c>
      <c r="F51" s="664">
        <v>29.155999999999999</v>
      </c>
      <c r="G51" s="664">
        <v>29.009</v>
      </c>
      <c r="H51" s="664">
        <v>28.292999999999999</v>
      </c>
      <c r="I51" s="664">
        <v>26.797999999999998</v>
      </c>
      <c r="J51" s="664">
        <v>25.155999999999999</v>
      </c>
      <c r="K51" s="664">
        <v>23.18</v>
      </c>
      <c r="L51" s="664">
        <v>21.992999999999999</v>
      </c>
      <c r="M51" s="664">
        <v>21.29</v>
      </c>
      <c r="N51" s="664">
        <v>21.986999999999998</v>
      </c>
      <c r="O51" s="664">
        <v>21.986999999999998</v>
      </c>
      <c r="P51" s="664">
        <v>25.074999999999999</v>
      </c>
      <c r="Q51" s="664">
        <v>25.164999999999999</v>
      </c>
      <c r="R51" s="736"/>
      <c r="S51" s="88"/>
      <c r="T51" s="682"/>
      <c r="U51" s="682"/>
      <c r="V51" s="682"/>
    </row>
    <row r="52" spans="1:22" s="687" customFormat="1" ht="16.5" customHeight="1" x14ac:dyDescent="0.2">
      <c r="A52" s="684"/>
      <c r="B52" s="685"/>
      <c r="C52" s="686"/>
      <c r="D52" s="250" t="s">
        <v>311</v>
      </c>
      <c r="E52" s="672">
        <v>56.648000000000003</v>
      </c>
      <c r="F52" s="672">
        <v>68.881</v>
      </c>
      <c r="G52" s="672">
        <v>55.674999999999997</v>
      </c>
      <c r="H52" s="672">
        <v>60.61</v>
      </c>
      <c r="I52" s="672">
        <v>53.765000000000001</v>
      </c>
      <c r="J52" s="672">
        <v>48.152000000000001</v>
      </c>
      <c r="K52" s="672">
        <v>53.65</v>
      </c>
      <c r="L52" s="672">
        <v>56.697000000000003</v>
      </c>
      <c r="M52" s="672">
        <v>52.954999999999998</v>
      </c>
      <c r="N52" s="672">
        <v>74.412000000000006</v>
      </c>
      <c r="O52" s="672">
        <v>70.194000000000003</v>
      </c>
      <c r="P52" s="672">
        <v>64.694999999999993</v>
      </c>
      <c r="Q52" s="672">
        <v>54.033000000000001</v>
      </c>
      <c r="R52" s="737"/>
      <c r="S52" s="400"/>
      <c r="T52" s="678"/>
      <c r="U52" s="678"/>
      <c r="V52" s="678"/>
    </row>
    <row r="53" spans="1:22" s="443" customFormat="1" ht="11.25" customHeight="1" x14ac:dyDescent="0.2">
      <c r="A53" s="413"/>
      <c r="B53" s="482"/>
      <c r="C53" s="675"/>
      <c r="D53" s="721" t="s">
        <v>244</v>
      </c>
      <c r="E53" s="664">
        <v>-1.9981661851460886</v>
      </c>
      <c r="F53" s="664">
        <v>-7.1909779298822478</v>
      </c>
      <c r="G53" s="664">
        <v>-5.3033524399163205</v>
      </c>
      <c r="H53" s="664">
        <v>8.0970215801676524</v>
      </c>
      <c r="I53" s="664">
        <v>2.1934576419380125</v>
      </c>
      <c r="J53" s="664">
        <v>-3.1205359837434443</v>
      </c>
      <c r="K53" s="664">
        <v>6.1031563958547475</v>
      </c>
      <c r="L53" s="664">
        <v>-1.4684925793333581</v>
      </c>
      <c r="M53" s="664">
        <v>-2.6455123726881635</v>
      </c>
      <c r="N53" s="664">
        <v>-2.9830508474576245</v>
      </c>
      <c r="O53" s="664">
        <v>-4.3352640545144761</v>
      </c>
      <c r="P53" s="664">
        <v>3.037204561381146</v>
      </c>
      <c r="Q53" s="664">
        <v>-4.616226521677735</v>
      </c>
      <c r="R53" s="734"/>
      <c r="S53" s="88"/>
      <c r="T53" s="418"/>
      <c r="U53" s="418"/>
      <c r="V53" s="418"/>
    </row>
    <row r="54" spans="1:22" s="662" customFormat="1" ht="16.5" customHeight="1" x14ac:dyDescent="0.2">
      <c r="A54" s="660"/>
      <c r="B54" s="512"/>
      <c r="C54" s="976" t="s">
        <v>312</v>
      </c>
      <c r="D54" s="223"/>
      <c r="E54" s="672">
        <v>10.614000000000001</v>
      </c>
      <c r="F54" s="672">
        <v>15.839</v>
      </c>
      <c r="G54" s="672">
        <v>13.667999999999999</v>
      </c>
      <c r="H54" s="672">
        <v>16.79</v>
      </c>
      <c r="I54" s="672">
        <v>17.645</v>
      </c>
      <c r="J54" s="672">
        <v>16.597000000000001</v>
      </c>
      <c r="K54" s="672">
        <v>16.167999999999999</v>
      </c>
      <c r="L54" s="672">
        <v>15.365</v>
      </c>
      <c r="M54" s="672">
        <v>13.518000000000001</v>
      </c>
      <c r="N54" s="672">
        <v>17.003</v>
      </c>
      <c r="O54" s="672">
        <v>16.132000000000001</v>
      </c>
      <c r="P54" s="672">
        <v>13.237</v>
      </c>
      <c r="Q54" s="672">
        <v>10.487</v>
      </c>
      <c r="R54" s="733"/>
      <c r="S54" s="400"/>
      <c r="T54" s="661"/>
      <c r="U54" s="661"/>
      <c r="V54" s="661"/>
    </row>
    <row r="55" spans="1:22" s="443" customFormat="1" ht="9.75" customHeight="1" x14ac:dyDescent="0.2">
      <c r="A55" s="640"/>
      <c r="B55" s="688"/>
      <c r="C55" s="689"/>
      <c r="D55" s="721" t="s">
        <v>159</v>
      </c>
      <c r="E55" s="664">
        <v>-1.8766756032171483</v>
      </c>
      <c r="F55" s="664">
        <v>10.307124451563476</v>
      </c>
      <c r="G55" s="664">
        <v>1.4172293537137337</v>
      </c>
      <c r="H55" s="664">
        <v>10.344374342797046</v>
      </c>
      <c r="I55" s="664">
        <v>24.938044324860154</v>
      </c>
      <c r="J55" s="664">
        <v>6.0985744422425325</v>
      </c>
      <c r="K55" s="664">
        <v>18.377507687802019</v>
      </c>
      <c r="L55" s="664">
        <v>9.375</v>
      </c>
      <c r="M55" s="664">
        <v>29.955777735050958</v>
      </c>
      <c r="N55" s="664">
        <v>4.1914332986089819</v>
      </c>
      <c r="O55" s="664">
        <v>5.7073586265644627</v>
      </c>
      <c r="P55" s="664">
        <v>4.7065337763012138</v>
      </c>
      <c r="Q55" s="664">
        <v>-1.1965328811004428</v>
      </c>
      <c r="R55" s="734"/>
      <c r="S55" s="88"/>
      <c r="T55" s="661"/>
      <c r="U55" s="661"/>
      <c r="V55" s="661"/>
    </row>
    <row r="56" spans="1:22" s="662" customFormat="1" ht="16.5" customHeight="1" x14ac:dyDescent="0.2">
      <c r="A56" s="660"/>
      <c r="B56" s="512"/>
      <c r="C56" s="1624" t="s">
        <v>345</v>
      </c>
      <c r="D56" s="1624"/>
      <c r="E56" s="672">
        <v>306.06200000000001</v>
      </c>
      <c r="F56" s="672">
        <v>313.84699999999998</v>
      </c>
      <c r="G56" s="672">
        <v>308.31799999999998</v>
      </c>
      <c r="H56" s="672">
        <v>301.63099999999997</v>
      </c>
      <c r="I56" s="672">
        <v>291.601</v>
      </c>
      <c r="J56" s="672">
        <v>281.05900000000003</v>
      </c>
      <c r="K56" s="672">
        <v>268.14100000000002</v>
      </c>
      <c r="L56" s="672">
        <v>265.01799999999997</v>
      </c>
      <c r="M56" s="672">
        <v>260.60199999999998</v>
      </c>
      <c r="N56" s="672">
        <v>267.57799999999997</v>
      </c>
      <c r="O56" s="672">
        <v>251.33099999999999</v>
      </c>
      <c r="P56" s="672">
        <v>250.55799999999999</v>
      </c>
      <c r="Q56" s="672">
        <v>261.005</v>
      </c>
      <c r="R56" s="734"/>
      <c r="S56" s="400"/>
      <c r="T56" s="661"/>
      <c r="U56" s="661"/>
      <c r="V56" s="661"/>
    </row>
    <row r="57" spans="1:22" s="443" customFormat="1" ht="10.5" customHeight="1" x14ac:dyDescent="0.2">
      <c r="A57" s="413"/>
      <c r="B57" s="482"/>
      <c r="C57" s="690"/>
      <c r="D57" s="690"/>
      <c r="E57" s="691"/>
      <c r="F57" s="692"/>
      <c r="G57" s="692"/>
      <c r="H57" s="692"/>
      <c r="I57" s="692"/>
      <c r="J57" s="692"/>
      <c r="K57" s="692"/>
      <c r="L57" s="692"/>
      <c r="M57" s="692"/>
      <c r="N57" s="692"/>
      <c r="O57" s="692"/>
      <c r="P57" s="692"/>
      <c r="Q57" s="692"/>
      <c r="R57" s="734"/>
      <c r="S57" s="88"/>
      <c r="T57" s="661"/>
      <c r="U57" s="661"/>
      <c r="V57" s="661"/>
    </row>
    <row r="58" spans="1:22" s="443" customFormat="1" ht="10.5" customHeight="1" x14ac:dyDescent="0.2">
      <c r="A58" s="413"/>
      <c r="B58" s="482"/>
      <c r="C58" s="675"/>
      <c r="D58" s="176"/>
      <c r="E58" s="665"/>
      <c r="F58" s="665"/>
      <c r="G58" s="665"/>
      <c r="H58" s="665"/>
      <c r="I58" s="665"/>
      <c r="J58" s="665"/>
      <c r="K58" s="665"/>
      <c r="L58" s="665"/>
      <c r="M58" s="665"/>
      <c r="N58" s="665"/>
      <c r="O58" s="665"/>
      <c r="P58" s="665"/>
      <c r="Q58" s="665"/>
      <c r="R58" s="734"/>
      <c r="S58" s="88"/>
    </row>
    <row r="59" spans="1:22" s="443" customFormat="1" ht="10.5" customHeight="1" x14ac:dyDescent="0.2">
      <c r="A59" s="413"/>
      <c r="B59" s="482"/>
      <c r="C59" s="675"/>
      <c r="D59" s="176"/>
      <c r="E59" s="676"/>
      <c r="F59" s="676"/>
      <c r="G59" s="676"/>
      <c r="H59" s="676"/>
      <c r="I59" s="676"/>
      <c r="J59" s="676"/>
      <c r="K59" s="676"/>
      <c r="L59" s="676"/>
      <c r="M59" s="676"/>
      <c r="N59" s="676"/>
      <c r="O59" s="676"/>
      <c r="P59" s="676"/>
      <c r="Q59" s="676"/>
      <c r="R59" s="734"/>
      <c r="S59" s="88"/>
    </row>
    <row r="60" spans="1:22" s="443" customFormat="1" ht="10.5" customHeight="1" x14ac:dyDescent="0.2">
      <c r="A60" s="413"/>
      <c r="B60" s="482"/>
      <c r="C60" s="675"/>
      <c r="D60" s="176"/>
      <c r="E60" s="676"/>
      <c r="F60" s="676"/>
      <c r="G60" s="676"/>
      <c r="H60" s="676"/>
      <c r="I60" s="676"/>
      <c r="J60" s="676"/>
      <c r="K60" s="676"/>
      <c r="L60" s="676"/>
      <c r="M60" s="676"/>
      <c r="N60" s="676"/>
      <c r="O60" s="676"/>
      <c r="P60" s="676"/>
      <c r="Q60" s="676"/>
      <c r="R60" s="734"/>
      <c r="S60" s="88"/>
    </row>
    <row r="61" spans="1:22" s="443" customFormat="1" ht="10.5" customHeight="1" x14ac:dyDescent="0.2">
      <c r="A61" s="413"/>
      <c r="B61" s="482"/>
      <c r="C61" s="675"/>
      <c r="D61" s="176"/>
      <c r="E61" s="676"/>
      <c r="F61" s="676"/>
      <c r="G61" s="676"/>
      <c r="H61" s="676"/>
      <c r="I61" s="676"/>
      <c r="J61" s="676"/>
      <c r="K61" s="676"/>
      <c r="L61" s="676"/>
      <c r="M61" s="676"/>
      <c r="N61" s="676"/>
      <c r="O61" s="676"/>
      <c r="P61" s="676"/>
      <c r="Q61" s="676"/>
      <c r="R61" s="734"/>
      <c r="S61" s="88"/>
    </row>
    <row r="62" spans="1:22" s="443" customFormat="1" ht="10.5" customHeight="1" x14ac:dyDescent="0.2">
      <c r="A62" s="413"/>
      <c r="B62" s="482"/>
      <c r="C62" s="675"/>
      <c r="D62" s="176"/>
      <c r="E62" s="676"/>
      <c r="F62" s="676"/>
      <c r="G62" s="676"/>
      <c r="H62" s="676"/>
      <c r="I62" s="676"/>
      <c r="J62" s="676"/>
      <c r="K62" s="676"/>
      <c r="L62" s="676"/>
      <c r="M62" s="676"/>
      <c r="N62" s="676"/>
      <c r="O62" s="676"/>
      <c r="P62" s="676"/>
      <c r="Q62" s="676"/>
      <c r="R62" s="734"/>
      <c r="S62" s="88"/>
    </row>
    <row r="63" spans="1:22" s="443" customFormat="1" ht="10.5" customHeight="1" x14ac:dyDescent="0.2">
      <c r="A63" s="413"/>
      <c r="B63" s="482"/>
      <c r="C63" s="675"/>
      <c r="D63" s="176"/>
      <c r="E63" s="676"/>
      <c r="F63" s="676"/>
      <c r="G63" s="676"/>
      <c r="H63" s="676"/>
      <c r="I63" s="676"/>
      <c r="J63" s="676"/>
      <c r="K63" s="676"/>
      <c r="L63" s="676"/>
      <c r="M63" s="676"/>
      <c r="N63" s="676"/>
      <c r="O63" s="676"/>
      <c r="P63" s="676"/>
      <c r="Q63" s="676"/>
      <c r="R63" s="734"/>
      <c r="S63" s="88"/>
    </row>
    <row r="64" spans="1:22" s="443" customFormat="1" ht="10.5" customHeight="1" x14ac:dyDescent="0.2">
      <c r="A64" s="413"/>
      <c r="B64" s="482"/>
      <c r="C64" s="675"/>
      <c r="D64" s="176"/>
      <c r="E64" s="676"/>
      <c r="F64" s="676"/>
      <c r="G64" s="676"/>
      <c r="H64" s="676"/>
      <c r="I64" s="676"/>
      <c r="J64" s="676"/>
      <c r="K64" s="676"/>
      <c r="L64" s="676"/>
      <c r="M64" s="676"/>
      <c r="N64" s="676"/>
      <c r="O64" s="676"/>
      <c r="P64" s="676"/>
      <c r="Q64" s="676"/>
      <c r="R64" s="734"/>
      <c r="S64" s="88"/>
    </row>
    <row r="65" spans="1:19" s="443" customFormat="1" ht="10.5" customHeight="1" x14ac:dyDescent="0.2">
      <c r="A65" s="413"/>
      <c r="B65" s="482"/>
      <c r="C65" s="675"/>
      <c r="D65" s="176"/>
      <c r="E65" s="676"/>
      <c r="F65" s="676"/>
      <c r="G65" s="676"/>
      <c r="H65" s="676"/>
      <c r="I65" s="676"/>
      <c r="J65" s="676"/>
      <c r="K65" s="676"/>
      <c r="L65" s="676"/>
      <c r="M65" s="676"/>
      <c r="N65" s="676"/>
      <c r="O65" s="676"/>
      <c r="P65" s="676"/>
      <c r="Q65" s="676"/>
      <c r="R65" s="734"/>
      <c r="S65" s="88"/>
    </row>
    <row r="66" spans="1:19" s="443" customFormat="1" ht="10.5" customHeight="1" x14ac:dyDescent="0.2">
      <c r="A66" s="413"/>
      <c r="B66" s="482"/>
      <c r="C66" s="675"/>
      <c r="D66" s="176"/>
      <c r="E66" s="676"/>
      <c r="F66" s="676"/>
      <c r="G66" s="676"/>
      <c r="H66" s="676"/>
      <c r="I66" s="676"/>
      <c r="J66" s="676"/>
      <c r="K66" s="676"/>
      <c r="L66" s="676"/>
      <c r="M66" s="676"/>
      <c r="N66" s="676"/>
      <c r="O66" s="676"/>
      <c r="P66" s="676"/>
      <c r="Q66" s="676"/>
      <c r="R66" s="734"/>
      <c r="S66" s="88"/>
    </row>
    <row r="67" spans="1:19" s="443" customFormat="1" ht="10.5" customHeight="1" x14ac:dyDescent="0.2">
      <c r="A67" s="413"/>
      <c r="B67" s="482"/>
      <c r="C67" s="675"/>
      <c r="D67" s="176"/>
      <c r="E67" s="676"/>
      <c r="F67" s="676"/>
      <c r="G67" s="676"/>
      <c r="H67" s="676"/>
      <c r="I67" s="676"/>
      <c r="J67" s="676"/>
      <c r="K67" s="676"/>
      <c r="L67" s="676"/>
      <c r="M67" s="676"/>
      <c r="N67" s="676"/>
      <c r="O67" s="676"/>
      <c r="P67" s="676"/>
      <c r="Q67" s="676"/>
      <c r="R67" s="734"/>
      <c r="S67" s="88"/>
    </row>
    <row r="68" spans="1:19" s="443" customFormat="1" ht="10.5" customHeight="1" x14ac:dyDescent="0.2">
      <c r="A68" s="413"/>
      <c r="B68" s="482"/>
      <c r="C68" s="675"/>
      <c r="D68" s="176"/>
      <c r="E68" s="676"/>
      <c r="F68" s="676"/>
      <c r="G68" s="676"/>
      <c r="H68" s="676"/>
      <c r="I68" s="676"/>
      <c r="J68" s="676"/>
      <c r="K68" s="676"/>
      <c r="L68" s="676"/>
      <c r="M68" s="676"/>
      <c r="N68" s="676"/>
      <c r="O68" s="676"/>
      <c r="P68" s="676"/>
      <c r="Q68" s="676"/>
      <c r="R68" s="734"/>
      <c r="S68" s="88"/>
    </row>
    <row r="69" spans="1:19" s="443" customFormat="1" ht="10.5" customHeight="1" x14ac:dyDescent="0.2">
      <c r="A69" s="413"/>
      <c r="B69" s="482"/>
      <c r="C69" s="675"/>
      <c r="D69" s="176"/>
      <c r="E69" s="676"/>
      <c r="F69" s="676"/>
      <c r="G69" s="676"/>
      <c r="H69" s="676"/>
      <c r="I69" s="676"/>
      <c r="J69" s="676"/>
      <c r="K69" s="676"/>
      <c r="L69" s="676"/>
      <c r="M69" s="676"/>
      <c r="N69" s="676"/>
      <c r="O69" s="676"/>
      <c r="P69" s="676"/>
      <c r="Q69" s="676"/>
      <c r="R69" s="734"/>
      <c r="S69" s="88"/>
    </row>
    <row r="70" spans="1:19" s="443" customFormat="1" ht="20.25" customHeight="1" x14ac:dyDescent="0.2">
      <c r="A70" s="413"/>
      <c r="B70" s="482"/>
      <c r="C70" s="1620" t="s">
        <v>422</v>
      </c>
      <c r="D70" s="1620"/>
      <c r="E70" s="1620"/>
      <c r="F70" s="1620"/>
      <c r="G70" s="1620"/>
      <c r="H70" s="1620"/>
      <c r="I70" s="1620"/>
      <c r="J70" s="1620"/>
      <c r="K70" s="1620"/>
      <c r="L70" s="1620"/>
      <c r="M70" s="1620"/>
      <c r="N70" s="1620"/>
      <c r="O70" s="1620"/>
      <c r="P70" s="1620"/>
      <c r="Q70" s="1620"/>
      <c r="R70" s="734"/>
      <c r="S70" s="88"/>
    </row>
    <row r="71" spans="1:19" s="443" customFormat="1" ht="15.75" customHeight="1" x14ac:dyDescent="0.2">
      <c r="A71" s="413"/>
      <c r="B71" s="482"/>
      <c r="C71" s="1621" t="s">
        <v>242</v>
      </c>
      <c r="D71" s="1621"/>
      <c r="E71" s="1621"/>
      <c r="F71" s="1621"/>
      <c r="G71" s="1621"/>
      <c r="H71" s="1621"/>
      <c r="I71" s="1621"/>
      <c r="J71" s="1621"/>
      <c r="K71" s="1621"/>
      <c r="L71" s="1621"/>
      <c r="M71" s="1621"/>
      <c r="N71" s="1621"/>
      <c r="O71" s="1621"/>
      <c r="P71" s="1621"/>
      <c r="Q71" s="1621"/>
      <c r="R71" s="734"/>
      <c r="S71" s="88"/>
    </row>
    <row r="72" spans="1:19" x14ac:dyDescent="0.2">
      <c r="A72" s="413"/>
      <c r="B72" s="693">
        <v>20</v>
      </c>
      <c r="C72" s="1602">
        <v>42370</v>
      </c>
      <c r="D72" s="1602"/>
      <c r="E72" s="654"/>
      <c r="F72" s="694"/>
      <c r="G72" s="694"/>
      <c r="H72" s="694"/>
      <c r="I72" s="694"/>
      <c r="J72" s="695"/>
      <c r="K72" s="695"/>
      <c r="L72" s="695"/>
      <c r="M72" s="695"/>
      <c r="N72" s="696"/>
      <c r="O72" s="696"/>
      <c r="P72" s="696"/>
      <c r="Q72" s="977"/>
      <c r="R72" s="738"/>
      <c r="S72" s="977"/>
    </row>
  </sheetData>
  <mergeCells count="8">
    <mergeCell ref="C70:Q70"/>
    <mergeCell ref="C71:Q71"/>
    <mergeCell ref="C72:D72"/>
    <mergeCell ref="E1:Q1"/>
    <mergeCell ref="P3:Q3"/>
    <mergeCell ref="C34:D34"/>
    <mergeCell ref="C56:D56"/>
    <mergeCell ref="F6:Q6"/>
  </mergeCells>
  <conditionalFormatting sqref="E7:Q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dimension ref="A1:AJ60"/>
  <sheetViews>
    <sheetView zoomScaleNormal="100" workbookViewId="0"/>
  </sheetViews>
  <sheetFormatPr defaultRowHeight="12.75" x14ac:dyDescent="0.2"/>
  <cols>
    <col min="1" max="1" width="1" style="101" customWidth="1"/>
    <col min="2" max="2" width="2.5703125" style="101" customWidth="1"/>
    <col min="3" max="3" width="1" style="101" customWidth="1"/>
    <col min="4" max="4" width="13" style="101" customWidth="1"/>
    <col min="5" max="6" width="16" style="101" customWidth="1"/>
    <col min="7" max="9" width="15.7109375" style="101" customWidth="1"/>
    <col min="10" max="10" width="0.85546875" style="101" customWidth="1"/>
    <col min="11" max="11" width="2.5703125" style="101" customWidth="1"/>
    <col min="12" max="12" width="1" style="101" customWidth="1"/>
    <col min="13" max="13" width="11.42578125" style="1667" bestFit="1" customWidth="1"/>
    <col min="14" max="36" width="9.140625" style="1668"/>
    <col min="37" max="16384" width="9.140625" style="101"/>
  </cols>
  <sheetData>
    <row r="1" spans="1:36" ht="13.5" customHeight="1" x14ac:dyDescent="0.2">
      <c r="A1" s="103"/>
      <c r="B1" s="844"/>
      <c r="C1" s="845" t="s">
        <v>403</v>
      </c>
      <c r="D1" s="846"/>
      <c r="E1" s="103"/>
      <c r="F1" s="103"/>
      <c r="G1" s="103"/>
      <c r="H1" s="103"/>
      <c r="I1" s="847"/>
      <c r="J1" s="103"/>
      <c r="K1" s="103"/>
      <c r="L1" s="100"/>
    </row>
    <row r="2" spans="1:36" ht="6" customHeight="1" x14ac:dyDescent="0.2">
      <c r="A2" s="346"/>
      <c r="B2" s="848"/>
      <c r="C2" s="849"/>
      <c r="D2" s="849"/>
      <c r="E2" s="850"/>
      <c r="F2" s="850"/>
      <c r="G2" s="850"/>
      <c r="H2" s="850"/>
      <c r="I2" s="851"/>
      <c r="J2" s="813"/>
      <c r="K2" s="345"/>
      <c r="L2" s="100"/>
    </row>
    <row r="3" spans="1:36" ht="6" customHeight="1" thickBot="1" x14ac:dyDescent="0.25">
      <c r="A3" s="346"/>
      <c r="B3" s="346"/>
      <c r="C3" s="103"/>
      <c r="D3" s="103"/>
      <c r="E3" s="103"/>
      <c r="F3" s="103"/>
      <c r="G3" s="103"/>
      <c r="H3" s="103"/>
      <c r="I3" s="103"/>
      <c r="J3" s="103"/>
      <c r="K3" s="347"/>
      <c r="L3" s="100"/>
    </row>
    <row r="4" spans="1:36" s="105" customFormat="1" ht="13.5" customHeight="1" thickBot="1" x14ac:dyDescent="0.25">
      <c r="A4" s="390"/>
      <c r="B4" s="346"/>
      <c r="C4" s="1634" t="s">
        <v>404</v>
      </c>
      <c r="D4" s="1635"/>
      <c r="E4" s="1635"/>
      <c r="F4" s="1635"/>
      <c r="G4" s="1635"/>
      <c r="H4" s="1635"/>
      <c r="I4" s="1635"/>
      <c r="J4" s="1636"/>
      <c r="K4" s="347"/>
      <c r="L4" s="104"/>
      <c r="M4" s="1667"/>
      <c r="N4" s="1669"/>
      <c r="O4" s="1669"/>
      <c r="P4" s="1669"/>
      <c r="Q4" s="1669"/>
      <c r="R4" s="1669"/>
      <c r="S4" s="1669"/>
      <c r="T4" s="1669"/>
      <c r="U4" s="1669"/>
      <c r="V4" s="1669"/>
      <c r="W4" s="1669"/>
      <c r="X4" s="1669"/>
      <c r="Y4" s="1669"/>
      <c r="Z4" s="1669"/>
      <c r="AA4" s="1669"/>
      <c r="AB4" s="1669"/>
      <c r="AC4" s="1669"/>
      <c r="AD4" s="1669"/>
      <c r="AE4" s="1669"/>
      <c r="AF4" s="1669"/>
      <c r="AG4" s="1669"/>
      <c r="AH4" s="1669"/>
      <c r="AI4" s="1669"/>
      <c r="AJ4" s="1669"/>
    </row>
    <row r="5" spans="1:36" ht="15.75" customHeight="1" x14ac:dyDescent="0.2">
      <c r="A5" s="346"/>
      <c r="B5" s="346"/>
      <c r="C5" s="852" t="s">
        <v>69</v>
      </c>
      <c r="D5" s="106"/>
      <c r="E5" s="106"/>
      <c r="F5" s="106"/>
      <c r="G5" s="106"/>
      <c r="H5" s="106"/>
      <c r="I5" s="106"/>
      <c r="J5" s="853"/>
      <c r="K5" s="347"/>
      <c r="L5" s="100"/>
    </row>
    <row r="6" spans="1:36" ht="12" customHeight="1" x14ac:dyDescent="0.2">
      <c r="A6" s="346"/>
      <c r="B6" s="346"/>
      <c r="C6" s="106"/>
      <c r="D6" s="106"/>
      <c r="E6" s="854"/>
      <c r="F6" s="854"/>
      <c r="G6" s="854"/>
      <c r="H6" s="854"/>
      <c r="I6" s="854"/>
      <c r="J6" s="855"/>
      <c r="K6" s="347"/>
      <c r="L6" s="100"/>
    </row>
    <row r="7" spans="1:36" ht="24" customHeight="1" x14ac:dyDescent="0.2">
      <c r="A7" s="346"/>
      <c r="B7" s="346"/>
      <c r="C7" s="1637" t="s">
        <v>578</v>
      </c>
      <c r="D7" s="1638"/>
      <c r="E7" s="843" t="s">
        <v>68</v>
      </c>
      <c r="F7" s="843" t="s">
        <v>405</v>
      </c>
      <c r="G7" s="107" t="s">
        <v>406</v>
      </c>
      <c r="H7" s="107" t="s">
        <v>407</v>
      </c>
      <c r="I7" s="107"/>
      <c r="J7" s="856"/>
      <c r="K7" s="348"/>
      <c r="L7" s="108"/>
    </row>
    <row r="8" spans="1:36" s="863" customFormat="1" ht="3" customHeight="1" x14ac:dyDescent="0.2">
      <c r="A8" s="857"/>
      <c r="B8" s="346"/>
      <c r="C8" s="109"/>
      <c r="D8" s="858"/>
      <c r="E8" s="859"/>
      <c r="F8" s="860"/>
      <c r="G8" s="858"/>
      <c r="H8" s="858"/>
      <c r="I8" s="858"/>
      <c r="J8" s="858"/>
      <c r="K8" s="861"/>
      <c r="L8" s="862"/>
      <c r="M8" s="1667"/>
      <c r="N8" s="1670"/>
      <c r="O8" s="1670"/>
      <c r="P8" s="1670"/>
      <c r="Q8" s="1670"/>
      <c r="R8" s="1670"/>
      <c r="S8" s="1670"/>
      <c r="T8" s="1670"/>
      <c r="U8" s="1670"/>
      <c r="V8" s="1670"/>
      <c r="W8" s="1670"/>
      <c r="X8" s="1670"/>
      <c r="Y8" s="1670"/>
      <c r="Z8" s="1670"/>
      <c r="AA8" s="1670"/>
      <c r="AB8" s="1670"/>
      <c r="AC8" s="1670"/>
      <c r="AD8" s="1670"/>
      <c r="AE8" s="1670"/>
      <c r="AF8" s="1670"/>
      <c r="AG8" s="1670"/>
      <c r="AH8" s="1670"/>
      <c r="AI8" s="1670"/>
      <c r="AJ8" s="1670"/>
    </row>
    <row r="9" spans="1:36" s="113" customFormat="1" ht="12.75" customHeight="1" x14ac:dyDescent="0.2">
      <c r="A9" s="391"/>
      <c r="B9" s="346"/>
      <c r="C9" s="111" t="s">
        <v>199</v>
      </c>
      <c r="D9" s="786" t="s">
        <v>199</v>
      </c>
      <c r="E9" s="810">
        <v>4.5</v>
      </c>
      <c r="F9" s="810">
        <v>7</v>
      </c>
      <c r="G9" s="810">
        <v>4.8</v>
      </c>
      <c r="H9" s="810">
        <v>4.0999999999999996</v>
      </c>
      <c r="I9" s="112">
        <f>IFERROR(H9/G9,":")</f>
        <v>0.85416666666666663</v>
      </c>
      <c r="J9" s="864"/>
      <c r="K9" s="349"/>
      <c r="L9" s="110"/>
      <c r="M9" s="1671"/>
      <c r="N9" s="1672"/>
      <c r="O9" s="1672"/>
      <c r="P9" s="1672"/>
      <c r="Q9" s="1673"/>
      <c r="R9" s="1674"/>
      <c r="S9" s="1672"/>
      <c r="T9" s="1672"/>
      <c r="U9" s="1672"/>
      <c r="V9" s="1672"/>
      <c r="W9" s="1672"/>
      <c r="X9" s="1672"/>
      <c r="Y9" s="1672"/>
      <c r="Z9" s="1672"/>
      <c r="AA9" s="1672"/>
      <c r="AB9" s="1672"/>
      <c r="AC9" s="1672"/>
      <c r="AD9" s="1672"/>
      <c r="AE9" s="1672"/>
      <c r="AF9" s="1672"/>
      <c r="AG9" s="1672"/>
      <c r="AH9" s="1672"/>
      <c r="AI9" s="1672"/>
      <c r="AJ9" s="1672"/>
    </row>
    <row r="10" spans="1:36" ht="12.75" customHeight="1" x14ac:dyDescent="0.2">
      <c r="A10" s="346"/>
      <c r="B10" s="346"/>
      <c r="C10" s="111" t="s">
        <v>200</v>
      </c>
      <c r="D10" s="786" t="s">
        <v>200</v>
      </c>
      <c r="E10" s="810">
        <v>5.8</v>
      </c>
      <c r="F10" s="810">
        <v>10.9</v>
      </c>
      <c r="G10" s="810">
        <v>6.3</v>
      </c>
      <c r="H10" s="810">
        <v>5.2</v>
      </c>
      <c r="I10" s="112">
        <f t="shared" ref="I10:I39" si="0">IFERROR(H10/G10,":")</f>
        <v>0.82539682539682546</v>
      </c>
      <c r="J10" s="864"/>
      <c r="K10" s="350"/>
      <c r="L10" s="102"/>
      <c r="M10" s="1671"/>
      <c r="P10" s="1672"/>
      <c r="Q10" s="1675"/>
      <c r="R10" s="1674"/>
    </row>
    <row r="11" spans="1:36" ht="12.75" customHeight="1" x14ac:dyDescent="0.2">
      <c r="A11" s="346"/>
      <c r="B11" s="346"/>
      <c r="C11" s="111" t="s">
        <v>201</v>
      </c>
      <c r="D11" s="786" t="s">
        <v>201</v>
      </c>
      <c r="E11" s="810">
        <v>7.8</v>
      </c>
      <c r="F11" s="810">
        <v>22.6</v>
      </c>
      <c r="G11" s="810">
        <v>8.1</v>
      </c>
      <c r="H11" s="810">
        <v>7.5</v>
      </c>
      <c r="I11" s="112">
        <f t="shared" si="0"/>
        <v>0.92592592592592593</v>
      </c>
      <c r="J11" s="864"/>
      <c r="K11" s="350"/>
      <c r="L11" s="102"/>
      <c r="M11" s="1671"/>
      <c r="P11" s="1672"/>
      <c r="Q11" s="1675"/>
      <c r="R11" s="1674"/>
    </row>
    <row r="12" spans="1:36" ht="12.75" customHeight="1" x14ac:dyDescent="0.2">
      <c r="A12" s="346"/>
      <c r="B12" s="346"/>
      <c r="C12" s="111" t="s">
        <v>377</v>
      </c>
      <c r="D12" s="786" t="s">
        <v>377</v>
      </c>
      <c r="E12" s="810">
        <v>15.8</v>
      </c>
      <c r="F12" s="810">
        <v>32.6</v>
      </c>
      <c r="G12" s="810">
        <v>15.5</v>
      </c>
      <c r="H12" s="810">
        <v>16.100000000000001</v>
      </c>
      <c r="I12" s="112">
        <f t="shared" si="0"/>
        <v>1.0387096774193549</v>
      </c>
      <c r="J12" s="864"/>
      <c r="K12" s="350"/>
      <c r="L12" s="102"/>
      <c r="M12" s="1671"/>
      <c r="O12" s="1676"/>
      <c r="P12" s="1672"/>
      <c r="Q12" s="1675"/>
      <c r="R12" s="1674"/>
    </row>
    <row r="13" spans="1:36" ht="12.75" customHeight="1" x14ac:dyDescent="0.2">
      <c r="A13" s="346"/>
      <c r="B13" s="346"/>
      <c r="C13" s="111"/>
      <c r="D13" s="786" t="s">
        <v>385</v>
      </c>
      <c r="E13" s="810">
        <v>16.600000000000001</v>
      </c>
      <c r="F13" s="810">
        <v>45.1</v>
      </c>
      <c r="G13" s="810">
        <v>15.3</v>
      </c>
      <c r="H13" s="810">
        <v>18.100000000000001</v>
      </c>
      <c r="I13" s="112">
        <f t="shared" si="0"/>
        <v>1.1830065359477124</v>
      </c>
      <c r="J13" s="864"/>
      <c r="K13" s="350"/>
      <c r="L13" s="102"/>
      <c r="M13" s="1671"/>
      <c r="O13" s="1676"/>
      <c r="Q13" s="1675"/>
      <c r="R13" s="1674"/>
    </row>
    <row r="14" spans="1:36" ht="12.75" customHeight="1" x14ac:dyDescent="0.2">
      <c r="A14" s="346"/>
      <c r="B14" s="346"/>
      <c r="C14" s="111" t="s">
        <v>202</v>
      </c>
      <c r="D14" s="786" t="s">
        <v>202</v>
      </c>
      <c r="E14" s="810">
        <v>10.8</v>
      </c>
      <c r="F14" s="810">
        <v>25.4</v>
      </c>
      <c r="G14" s="810">
        <v>9.6</v>
      </c>
      <c r="H14" s="810">
        <v>12.3</v>
      </c>
      <c r="I14" s="112">
        <f t="shared" si="0"/>
        <v>1.2812500000000002</v>
      </c>
      <c r="J14" s="864"/>
      <c r="K14" s="350"/>
      <c r="L14" s="102"/>
      <c r="M14" s="1671"/>
      <c r="O14" s="1676"/>
      <c r="Q14" s="1675"/>
      <c r="R14" s="1674"/>
    </row>
    <row r="15" spans="1:36" ht="12.75" customHeight="1" x14ac:dyDescent="0.2">
      <c r="A15" s="346"/>
      <c r="B15" s="346"/>
      <c r="C15" s="111" t="s">
        <v>378</v>
      </c>
      <c r="D15" s="786" t="s">
        <v>386</v>
      </c>
      <c r="E15" s="810">
        <v>8.6</v>
      </c>
      <c r="F15" s="810">
        <v>14.5</v>
      </c>
      <c r="G15" s="810">
        <v>7.5</v>
      </c>
      <c r="H15" s="810">
        <v>10</v>
      </c>
      <c r="I15" s="112">
        <f t="shared" si="0"/>
        <v>1.3333333333333333</v>
      </c>
      <c r="J15" s="864"/>
      <c r="K15" s="350"/>
      <c r="L15" s="102"/>
      <c r="M15" s="1671"/>
      <c r="P15" s="1672"/>
      <c r="Q15" s="1675"/>
      <c r="R15" s="1674"/>
    </row>
    <row r="16" spans="1:36" ht="12.75" customHeight="1" x14ac:dyDescent="0.2">
      <c r="A16" s="346"/>
      <c r="B16" s="346"/>
      <c r="C16" s="111" t="s">
        <v>203</v>
      </c>
      <c r="D16" s="786" t="s">
        <v>203</v>
      </c>
      <c r="E16" s="810">
        <v>21.4</v>
      </c>
      <c r="F16" s="810">
        <v>47.5</v>
      </c>
      <c r="G16" s="810">
        <v>20.3</v>
      </c>
      <c r="H16" s="810">
        <v>22.7</v>
      </c>
      <c r="I16" s="112">
        <f t="shared" si="0"/>
        <v>1.1182266009852215</v>
      </c>
      <c r="J16" s="864"/>
      <c r="K16" s="350"/>
      <c r="L16" s="102"/>
      <c r="M16" s="1671"/>
      <c r="P16" s="1672"/>
      <c r="Q16" s="1675"/>
      <c r="R16" s="1674"/>
    </row>
    <row r="17" spans="1:36" ht="12.75" customHeight="1" x14ac:dyDescent="0.2">
      <c r="A17" s="346"/>
      <c r="B17" s="346"/>
      <c r="C17" s="111" t="s">
        <v>379</v>
      </c>
      <c r="D17" s="786" t="s">
        <v>379</v>
      </c>
      <c r="E17" s="810">
        <v>6.3</v>
      </c>
      <c r="F17" s="810">
        <v>15.4</v>
      </c>
      <c r="G17" s="810">
        <v>6.7</v>
      </c>
      <c r="H17" s="810">
        <v>5.8</v>
      </c>
      <c r="I17" s="112">
        <f t="shared" si="0"/>
        <v>0.86567164179104472</v>
      </c>
      <c r="J17" s="864"/>
      <c r="K17" s="350"/>
      <c r="L17" s="102"/>
      <c r="M17" s="1671"/>
      <c r="P17" s="1672"/>
      <c r="Q17" s="1675"/>
      <c r="R17" s="1674"/>
    </row>
    <row r="18" spans="1:36" ht="12.75" customHeight="1" x14ac:dyDescent="0.2">
      <c r="A18" s="346"/>
      <c r="B18" s="346"/>
      <c r="C18" s="111" t="s">
        <v>204</v>
      </c>
      <c r="D18" s="786" t="s">
        <v>204</v>
      </c>
      <c r="E18" s="810">
        <v>9.4</v>
      </c>
      <c r="F18" s="810">
        <v>22</v>
      </c>
      <c r="G18" s="810">
        <v>10</v>
      </c>
      <c r="H18" s="810">
        <v>8.6999999999999993</v>
      </c>
      <c r="I18" s="112">
        <f t="shared" si="0"/>
        <v>0.86999999999999988</v>
      </c>
      <c r="J18" s="864"/>
      <c r="K18" s="350"/>
      <c r="L18" s="102"/>
      <c r="M18" s="1671"/>
      <c r="N18" s="1677"/>
      <c r="Q18" s="1675"/>
      <c r="R18" s="1674"/>
    </row>
    <row r="19" spans="1:36" ht="12.75" customHeight="1" x14ac:dyDescent="0.2">
      <c r="A19" s="346"/>
      <c r="B19" s="346"/>
      <c r="C19" s="111" t="s">
        <v>205</v>
      </c>
      <c r="D19" s="786" t="s">
        <v>205</v>
      </c>
      <c r="E19" s="810">
        <v>10.1</v>
      </c>
      <c r="F19" s="810">
        <v>25.7</v>
      </c>
      <c r="G19" s="810">
        <v>10.8</v>
      </c>
      <c r="H19" s="810">
        <v>9.4</v>
      </c>
      <c r="I19" s="112">
        <f t="shared" si="0"/>
        <v>0.87037037037037035</v>
      </c>
      <c r="J19" s="864"/>
      <c r="K19" s="350"/>
      <c r="L19" s="102"/>
      <c r="M19" s="1671"/>
      <c r="N19" s="1677"/>
      <c r="Q19" s="1675"/>
      <c r="R19" s="1674"/>
    </row>
    <row r="20" spans="1:36" s="115" customFormat="1" ht="12.75" customHeight="1" x14ac:dyDescent="0.2">
      <c r="A20" s="392"/>
      <c r="B20" s="346"/>
      <c r="C20" s="111" t="s">
        <v>361</v>
      </c>
      <c r="D20" s="786" t="s">
        <v>380</v>
      </c>
      <c r="E20" s="810">
        <v>24.5</v>
      </c>
      <c r="F20" s="810">
        <v>48.6</v>
      </c>
      <c r="G20" s="810">
        <v>21</v>
      </c>
      <c r="H20" s="810">
        <v>28.7</v>
      </c>
      <c r="I20" s="112">
        <f t="shared" si="0"/>
        <v>1.3666666666666667</v>
      </c>
      <c r="J20" s="865"/>
      <c r="K20" s="351"/>
      <c r="L20" s="114"/>
      <c r="M20" s="1671"/>
      <c r="N20" s="1678"/>
      <c r="O20" s="1678"/>
      <c r="P20" s="1678"/>
      <c r="Q20" s="1679"/>
      <c r="R20" s="1674"/>
      <c r="S20" s="1678"/>
      <c r="T20" s="1678"/>
      <c r="U20" s="1678"/>
      <c r="V20" s="1678"/>
      <c r="W20" s="1678"/>
      <c r="X20" s="1678"/>
      <c r="Y20" s="1678"/>
      <c r="Z20" s="1678"/>
      <c r="AA20" s="1678"/>
      <c r="AB20" s="1678"/>
      <c r="AC20" s="1678"/>
      <c r="AD20" s="1678"/>
      <c r="AE20" s="1678"/>
      <c r="AF20" s="1678"/>
      <c r="AG20" s="1678"/>
      <c r="AH20" s="1678"/>
      <c r="AI20" s="1678"/>
      <c r="AJ20" s="1678"/>
    </row>
    <row r="21" spans="1:36" ht="12.75" customHeight="1" x14ac:dyDescent="0.2">
      <c r="A21" s="346"/>
      <c r="B21" s="346"/>
      <c r="C21" s="111" t="s">
        <v>206</v>
      </c>
      <c r="D21" s="786" t="s">
        <v>387</v>
      </c>
      <c r="E21" s="810">
        <v>6.7</v>
      </c>
      <c r="F21" s="810">
        <v>11.2</v>
      </c>
      <c r="G21" s="810">
        <v>6.2</v>
      </c>
      <c r="H21" s="810">
        <v>7.3</v>
      </c>
      <c r="I21" s="112">
        <f t="shared" si="0"/>
        <v>1.1774193548387095</v>
      </c>
      <c r="J21" s="864"/>
      <c r="K21" s="350"/>
      <c r="L21" s="102"/>
      <c r="M21" s="1671"/>
      <c r="Q21" s="1675"/>
      <c r="R21" s="1674"/>
    </row>
    <row r="22" spans="1:36" s="117" customFormat="1" ht="12.75" customHeight="1" x14ac:dyDescent="0.2">
      <c r="A22" s="393"/>
      <c r="B22" s="346"/>
      <c r="C22" s="111" t="s">
        <v>207</v>
      </c>
      <c r="D22" s="786" t="s">
        <v>207</v>
      </c>
      <c r="E22" s="810">
        <v>8.8000000000000007</v>
      </c>
      <c r="F22" s="810">
        <v>19.399999999999999</v>
      </c>
      <c r="G22" s="810">
        <v>10.1</v>
      </c>
      <c r="H22" s="810">
        <v>7.3</v>
      </c>
      <c r="I22" s="112">
        <f t="shared" si="0"/>
        <v>0.72277227722772275</v>
      </c>
      <c r="J22" s="865"/>
      <c r="K22" s="352"/>
      <c r="L22" s="116"/>
      <c r="M22" s="1671"/>
      <c r="N22" s="1680"/>
      <c r="O22" s="1680"/>
      <c r="P22" s="1680"/>
      <c r="Q22" s="1681"/>
      <c r="R22" s="1674"/>
      <c r="S22" s="1680"/>
      <c r="T22" s="1680"/>
      <c r="U22" s="1680"/>
      <c r="V22" s="1680"/>
      <c r="W22" s="1680"/>
      <c r="X22" s="1680"/>
      <c r="Y22" s="1680"/>
      <c r="Z22" s="1680"/>
      <c r="AA22" s="1680"/>
      <c r="AB22" s="1680"/>
      <c r="AC22" s="1680"/>
      <c r="AD22" s="1680"/>
      <c r="AE22" s="1680"/>
      <c r="AF22" s="1680"/>
      <c r="AG22" s="1680"/>
      <c r="AH22" s="1680"/>
      <c r="AI22" s="1680"/>
      <c r="AJ22" s="1680"/>
    </row>
    <row r="23" spans="1:36" s="119" customFormat="1" ht="12.75" customHeight="1" x14ac:dyDescent="0.2">
      <c r="A23" s="353"/>
      <c r="B23" s="353"/>
      <c r="C23" s="111" t="s">
        <v>208</v>
      </c>
      <c r="D23" s="786" t="s">
        <v>208</v>
      </c>
      <c r="E23" s="810">
        <v>11.3</v>
      </c>
      <c r="F23" s="810">
        <v>38.1</v>
      </c>
      <c r="G23" s="810">
        <v>10.8</v>
      </c>
      <c r="H23" s="810">
        <v>12</v>
      </c>
      <c r="I23" s="112">
        <f t="shared" si="0"/>
        <v>1.1111111111111109</v>
      </c>
      <c r="J23" s="864"/>
      <c r="K23" s="350"/>
      <c r="L23" s="118"/>
      <c r="M23" s="1671"/>
      <c r="N23" s="1677"/>
      <c r="O23" s="1677"/>
      <c r="P23" s="1677"/>
      <c r="Q23" s="1675"/>
      <c r="R23" s="1674"/>
      <c r="S23" s="1677"/>
      <c r="T23" s="1677"/>
      <c r="U23" s="1677"/>
      <c r="V23" s="1677"/>
      <c r="W23" s="1677"/>
      <c r="X23" s="1677"/>
      <c r="Y23" s="1677"/>
      <c r="Z23" s="1677"/>
      <c r="AA23" s="1677"/>
      <c r="AB23" s="1677"/>
      <c r="AC23" s="1677"/>
      <c r="AD23" s="1677"/>
      <c r="AE23" s="1677"/>
      <c r="AF23" s="1677"/>
      <c r="AG23" s="1677"/>
      <c r="AH23" s="1677"/>
      <c r="AI23" s="1677"/>
      <c r="AJ23" s="1677"/>
    </row>
    <row r="24" spans="1:36" ht="12.75" customHeight="1" x14ac:dyDescent="0.2">
      <c r="A24" s="346"/>
      <c r="B24" s="346"/>
      <c r="C24" s="111" t="s">
        <v>209</v>
      </c>
      <c r="D24" s="786" t="s">
        <v>209</v>
      </c>
      <c r="E24" s="810">
        <v>6.1</v>
      </c>
      <c r="F24" s="810">
        <v>14.6</v>
      </c>
      <c r="G24" s="810">
        <v>5.4</v>
      </c>
      <c r="H24" s="810">
        <v>7</v>
      </c>
      <c r="I24" s="112">
        <f t="shared" si="0"/>
        <v>1.2962962962962963</v>
      </c>
      <c r="J24" s="864"/>
      <c r="K24" s="350"/>
      <c r="L24" s="102"/>
      <c r="M24" s="1671"/>
      <c r="Q24" s="1675"/>
      <c r="R24" s="1674"/>
    </row>
    <row r="25" spans="1:36" ht="12.75" customHeight="1" x14ac:dyDescent="0.2">
      <c r="A25" s="346"/>
      <c r="B25" s="346"/>
      <c r="C25" s="111" t="s">
        <v>210</v>
      </c>
      <c r="D25" s="786" t="s">
        <v>210</v>
      </c>
      <c r="E25" s="810">
        <v>5.0999999999999996</v>
      </c>
      <c r="F25" s="810">
        <v>12.7</v>
      </c>
      <c r="G25" s="810">
        <v>5.3</v>
      </c>
      <c r="H25" s="810">
        <v>4.9000000000000004</v>
      </c>
      <c r="I25" s="112">
        <f t="shared" si="0"/>
        <v>0.92452830188679258</v>
      </c>
      <c r="J25" s="864"/>
      <c r="K25" s="350"/>
      <c r="L25" s="102"/>
      <c r="M25" s="1671"/>
      <c r="Q25" s="1675"/>
      <c r="R25" s="1674"/>
    </row>
    <row r="26" spans="1:36" s="121" customFormat="1" ht="12.75" customHeight="1" x14ac:dyDescent="0.2">
      <c r="A26" s="354"/>
      <c r="B26" s="354"/>
      <c r="C26" s="109" t="s">
        <v>73</v>
      </c>
      <c r="D26" s="866" t="s">
        <v>73</v>
      </c>
      <c r="E26" s="867">
        <v>12.4</v>
      </c>
      <c r="F26" s="867">
        <v>33.4</v>
      </c>
      <c r="G26" s="867">
        <v>12.2</v>
      </c>
      <c r="H26" s="867">
        <v>12.7</v>
      </c>
      <c r="I26" s="868">
        <f t="shared" si="0"/>
        <v>1.040983606557377</v>
      </c>
      <c r="J26" s="865"/>
      <c r="K26" s="355"/>
      <c r="L26" s="120"/>
      <c r="M26" s="1671"/>
      <c r="N26" s="1682"/>
      <c r="O26" s="1682"/>
      <c r="P26" s="1682"/>
      <c r="Q26" s="1681"/>
      <c r="R26" s="1674"/>
      <c r="S26" s="1682"/>
      <c r="T26" s="1682"/>
      <c r="U26" s="1682"/>
      <c r="V26" s="1682"/>
      <c r="W26" s="1682"/>
      <c r="X26" s="1682"/>
      <c r="Y26" s="1682"/>
      <c r="Z26" s="1682"/>
      <c r="AA26" s="1682"/>
      <c r="AB26" s="1682"/>
      <c r="AC26" s="1682"/>
      <c r="AD26" s="1682"/>
      <c r="AE26" s="1682"/>
      <c r="AF26" s="1682"/>
      <c r="AG26" s="1682"/>
      <c r="AH26" s="1682"/>
      <c r="AI26" s="1682"/>
      <c r="AJ26" s="1682"/>
    </row>
    <row r="27" spans="1:36" s="123" customFormat="1" ht="12.75" customHeight="1" x14ac:dyDescent="0.2">
      <c r="A27" s="356"/>
      <c r="B27" s="394"/>
      <c r="C27" s="398" t="s">
        <v>211</v>
      </c>
      <c r="D27" s="787" t="s">
        <v>211</v>
      </c>
      <c r="E27" s="811">
        <v>10.5</v>
      </c>
      <c r="F27" s="811">
        <v>22.5</v>
      </c>
      <c r="G27" s="811">
        <v>10.4</v>
      </c>
      <c r="H27" s="811">
        <v>10.6</v>
      </c>
      <c r="I27" s="869">
        <f t="shared" si="0"/>
        <v>1.0192307692307692</v>
      </c>
      <c r="J27" s="870"/>
      <c r="K27" s="357"/>
      <c r="L27" s="122"/>
      <c r="M27" s="1671"/>
      <c r="N27" s="1683"/>
      <c r="O27" s="1683"/>
      <c r="P27" s="1683"/>
      <c r="Q27" s="1668"/>
      <c r="R27" s="1683"/>
      <c r="S27" s="1683"/>
      <c r="T27" s="1683"/>
      <c r="U27" s="1683"/>
      <c r="V27" s="1683"/>
      <c r="W27" s="1683"/>
      <c r="X27" s="1683"/>
      <c r="Y27" s="1683"/>
      <c r="Z27" s="1683"/>
      <c r="AA27" s="1683"/>
      <c r="AB27" s="1683"/>
      <c r="AC27" s="1683"/>
      <c r="AD27" s="1683"/>
      <c r="AE27" s="1683"/>
      <c r="AF27" s="1683"/>
      <c r="AG27" s="1683"/>
      <c r="AH27" s="1683"/>
      <c r="AI27" s="1683"/>
      <c r="AJ27" s="1683"/>
    </row>
    <row r="28" spans="1:36" ht="12.75" customHeight="1" x14ac:dyDescent="0.2">
      <c r="A28" s="346"/>
      <c r="B28" s="346"/>
      <c r="C28" s="111" t="s">
        <v>212</v>
      </c>
      <c r="D28" s="786" t="s">
        <v>212</v>
      </c>
      <c r="E28" s="810">
        <v>8.8000000000000007</v>
      </c>
      <c r="F28" s="810">
        <v>20.7</v>
      </c>
      <c r="G28" s="810">
        <v>9.5</v>
      </c>
      <c r="H28" s="810">
        <v>8</v>
      </c>
      <c r="I28" s="112">
        <f t="shared" si="0"/>
        <v>0.84210526315789469</v>
      </c>
      <c r="J28" s="864"/>
      <c r="K28" s="350"/>
      <c r="L28" s="102"/>
      <c r="M28" s="1671"/>
    </row>
    <row r="29" spans="1:36" ht="12.75" customHeight="1" x14ac:dyDescent="0.2">
      <c r="A29" s="346"/>
      <c r="B29" s="346"/>
      <c r="C29" s="111" t="s">
        <v>213</v>
      </c>
      <c r="D29" s="786" t="s">
        <v>213</v>
      </c>
      <c r="E29" s="810">
        <v>6</v>
      </c>
      <c r="F29" s="810">
        <v>9.9</v>
      </c>
      <c r="G29" s="810">
        <v>5.7</v>
      </c>
      <c r="H29" s="810">
        <v>6.3</v>
      </c>
      <c r="I29" s="112">
        <f t="shared" si="0"/>
        <v>1.1052631578947367</v>
      </c>
      <c r="J29" s="864"/>
      <c r="K29" s="350"/>
      <c r="L29" s="102"/>
      <c r="M29" s="1671"/>
    </row>
    <row r="30" spans="1:36" ht="12.75" customHeight="1" x14ac:dyDescent="0.2">
      <c r="A30" s="346"/>
      <c r="B30" s="346"/>
      <c r="C30" s="111" t="s">
        <v>363</v>
      </c>
      <c r="D30" s="786" t="s">
        <v>382</v>
      </c>
      <c r="E30" s="810">
        <v>6.4</v>
      </c>
      <c r="F30" s="810">
        <v>15</v>
      </c>
      <c r="G30" s="810">
        <v>6.4</v>
      </c>
      <c r="H30" s="810">
        <v>6.4</v>
      </c>
      <c r="I30" s="112">
        <f t="shared" si="0"/>
        <v>1</v>
      </c>
      <c r="J30" s="864"/>
      <c r="K30" s="350"/>
      <c r="L30" s="102"/>
      <c r="M30" s="1671"/>
    </row>
    <row r="31" spans="1:36" ht="12.75" customHeight="1" x14ac:dyDescent="0.2">
      <c r="A31" s="346"/>
      <c r="B31" s="346"/>
      <c r="C31" s="111" t="s">
        <v>350</v>
      </c>
      <c r="D31" s="786" t="s">
        <v>383</v>
      </c>
      <c r="E31" s="810">
        <v>10</v>
      </c>
      <c r="F31" s="810">
        <v>18</v>
      </c>
      <c r="G31" s="810">
        <v>11.6</v>
      </c>
      <c r="H31" s="810">
        <v>8.5</v>
      </c>
      <c r="I31" s="112">
        <f t="shared" si="0"/>
        <v>0.73275862068965525</v>
      </c>
      <c r="J31" s="864"/>
      <c r="K31" s="350"/>
      <c r="L31" s="102"/>
      <c r="M31" s="1671"/>
    </row>
    <row r="32" spans="1:36" ht="12.75" customHeight="1" x14ac:dyDescent="0.2">
      <c r="A32" s="346"/>
      <c r="B32" s="346"/>
      <c r="C32" s="111" t="s">
        <v>246</v>
      </c>
      <c r="D32" s="786" t="s">
        <v>388</v>
      </c>
      <c r="E32" s="810">
        <v>8.4</v>
      </c>
      <c r="F32" s="810">
        <v>14.9</v>
      </c>
      <c r="G32" s="810">
        <v>9.4</v>
      </c>
      <c r="H32" s="810">
        <v>7.5</v>
      </c>
      <c r="I32" s="112">
        <f t="shared" si="0"/>
        <v>0.7978723404255319</v>
      </c>
      <c r="J32" s="864"/>
      <c r="K32" s="350"/>
      <c r="L32" s="102"/>
      <c r="M32" s="1671"/>
    </row>
    <row r="33" spans="1:36" s="126" customFormat="1" ht="12.75" customHeight="1" x14ac:dyDescent="0.2">
      <c r="A33" s="395"/>
      <c r="B33" s="346"/>
      <c r="C33" s="111" t="s">
        <v>214</v>
      </c>
      <c r="D33" s="786" t="s">
        <v>214</v>
      </c>
      <c r="E33" s="810">
        <v>7.2</v>
      </c>
      <c r="F33" s="810">
        <v>20.5</v>
      </c>
      <c r="G33" s="810">
        <v>7.1</v>
      </c>
      <c r="H33" s="810">
        <v>7.4</v>
      </c>
      <c r="I33" s="112">
        <f t="shared" si="0"/>
        <v>1.0422535211267607</v>
      </c>
      <c r="J33" s="864"/>
      <c r="K33" s="358"/>
      <c r="L33" s="124"/>
      <c r="M33" s="1671"/>
      <c r="N33" s="1684"/>
      <c r="O33" s="1684"/>
      <c r="P33" s="1684"/>
      <c r="Q33" s="1684"/>
      <c r="R33" s="1684"/>
      <c r="S33" s="1684"/>
      <c r="T33" s="1684"/>
      <c r="U33" s="1684"/>
      <c r="V33" s="1684"/>
      <c r="W33" s="1684"/>
      <c r="X33" s="1684"/>
      <c r="Y33" s="1684"/>
      <c r="Z33" s="1684"/>
      <c r="AA33" s="1684"/>
      <c r="AB33" s="1684"/>
      <c r="AC33" s="1684"/>
      <c r="AD33" s="1684"/>
      <c r="AE33" s="1684"/>
      <c r="AF33" s="1684"/>
      <c r="AG33" s="1684"/>
      <c r="AH33" s="1684"/>
      <c r="AI33" s="1684"/>
      <c r="AJ33" s="1684"/>
    </row>
    <row r="34" spans="1:36" ht="12.75" customHeight="1" x14ac:dyDescent="0.2">
      <c r="A34" s="346"/>
      <c r="B34" s="346"/>
      <c r="C34" s="111" t="s">
        <v>362</v>
      </c>
      <c r="D34" s="786" t="s">
        <v>381</v>
      </c>
      <c r="E34" s="810">
        <v>5.0999999999999996</v>
      </c>
      <c r="F34" s="810">
        <v>13.5</v>
      </c>
      <c r="G34" s="810">
        <v>5.2</v>
      </c>
      <c r="H34" s="810">
        <v>4.9000000000000004</v>
      </c>
      <c r="I34" s="112">
        <f t="shared" si="0"/>
        <v>0.94230769230769229</v>
      </c>
      <c r="J34" s="864"/>
      <c r="K34" s="350"/>
      <c r="L34" s="102"/>
      <c r="M34" s="1671"/>
    </row>
    <row r="35" spans="1:36" ht="12.75" customHeight="1" x14ac:dyDescent="0.2">
      <c r="A35" s="346"/>
      <c r="B35" s="346"/>
      <c r="C35" s="111" t="s">
        <v>215</v>
      </c>
      <c r="D35" s="786" t="s">
        <v>215</v>
      </c>
      <c r="E35" s="810">
        <v>4.5999999999999996</v>
      </c>
      <c r="F35" s="810">
        <v>11.4</v>
      </c>
      <c r="G35" s="810">
        <v>3.7</v>
      </c>
      <c r="H35" s="810">
        <v>5.8</v>
      </c>
      <c r="I35" s="112">
        <f t="shared" si="0"/>
        <v>1.5675675675675675</v>
      </c>
      <c r="J35" s="864"/>
      <c r="K35" s="350"/>
      <c r="L35" s="102"/>
      <c r="M35" s="1671"/>
    </row>
    <row r="36" spans="1:36" s="117" customFormat="1" ht="12.75" customHeight="1" x14ac:dyDescent="0.2">
      <c r="A36" s="393"/>
      <c r="B36" s="346"/>
      <c r="C36" s="111" t="s">
        <v>384</v>
      </c>
      <c r="D36" s="786" t="s">
        <v>384</v>
      </c>
      <c r="E36" s="810">
        <v>6.7</v>
      </c>
      <c r="F36" s="810">
        <v>21.2</v>
      </c>
      <c r="G36" s="810">
        <v>7.4</v>
      </c>
      <c r="H36" s="810">
        <v>5.7</v>
      </c>
      <c r="I36" s="112">
        <f t="shared" si="0"/>
        <v>0.77027027027027029</v>
      </c>
      <c r="J36" s="865"/>
      <c r="K36" s="352"/>
      <c r="L36" s="116"/>
      <c r="M36" s="1671"/>
      <c r="N36" s="1680"/>
      <c r="O36" s="1680"/>
      <c r="P36" s="1680"/>
      <c r="Q36" s="1680"/>
      <c r="R36" s="1680"/>
      <c r="S36" s="1680"/>
      <c r="T36" s="1680"/>
      <c r="U36" s="1680"/>
      <c r="V36" s="1680"/>
      <c r="W36" s="1680"/>
      <c r="X36" s="1680"/>
      <c r="Y36" s="1680"/>
      <c r="Z36" s="1680"/>
      <c r="AA36" s="1680"/>
      <c r="AB36" s="1680"/>
      <c r="AC36" s="1680"/>
      <c r="AD36" s="1680"/>
      <c r="AE36" s="1680"/>
      <c r="AF36" s="1680"/>
      <c r="AG36" s="1680"/>
      <c r="AH36" s="1680"/>
      <c r="AI36" s="1680"/>
      <c r="AJ36" s="1680"/>
    </row>
    <row r="37" spans="1:36" ht="12.75" customHeight="1" x14ac:dyDescent="0.2">
      <c r="A37" s="346"/>
      <c r="B37" s="346"/>
      <c r="C37" s="111" t="s">
        <v>216</v>
      </c>
      <c r="D37" s="786" t="s">
        <v>216</v>
      </c>
      <c r="E37" s="810">
        <v>6.8</v>
      </c>
      <c r="F37" s="810">
        <v>17.3</v>
      </c>
      <c r="G37" s="810">
        <v>6.9</v>
      </c>
      <c r="H37" s="810">
        <v>6.7</v>
      </c>
      <c r="I37" s="112">
        <f t="shared" si="0"/>
        <v>0.97101449275362317</v>
      </c>
      <c r="J37" s="864"/>
      <c r="K37" s="350"/>
      <c r="L37" s="102"/>
      <c r="M37" s="1671"/>
    </row>
    <row r="38" spans="1:36" s="123" customFormat="1" ht="12.75" customHeight="1" x14ac:dyDescent="0.2">
      <c r="A38" s="356"/>
      <c r="B38" s="396"/>
      <c r="C38" s="398" t="s">
        <v>217</v>
      </c>
      <c r="D38" s="787" t="s">
        <v>389</v>
      </c>
      <c r="E38" s="811">
        <v>9.1</v>
      </c>
      <c r="F38" s="811">
        <v>20</v>
      </c>
      <c r="G38" s="811">
        <v>9.1</v>
      </c>
      <c r="H38" s="811">
        <v>9.1999999999999993</v>
      </c>
      <c r="I38" s="869">
        <f t="shared" si="0"/>
        <v>1.0109890109890109</v>
      </c>
      <c r="J38" s="870"/>
      <c r="K38" s="357"/>
      <c r="L38" s="122"/>
      <c r="M38" s="1671"/>
      <c r="N38" s="1683"/>
      <c r="O38" s="1683"/>
      <c r="P38" s="1683"/>
      <c r="Q38" s="1683"/>
      <c r="R38" s="1683"/>
      <c r="S38" s="1683"/>
      <c r="T38" s="1683"/>
      <c r="U38" s="1683"/>
      <c r="V38" s="1683"/>
      <c r="W38" s="1683"/>
      <c r="X38" s="1683"/>
      <c r="Y38" s="1683"/>
      <c r="Z38" s="1683"/>
      <c r="AA38" s="1683"/>
      <c r="AB38" s="1683"/>
      <c r="AC38" s="1683"/>
      <c r="AD38" s="1683"/>
      <c r="AE38" s="1683"/>
      <c r="AF38" s="1683"/>
      <c r="AG38" s="1683"/>
      <c r="AH38" s="1683"/>
      <c r="AI38" s="1683"/>
      <c r="AJ38" s="1683"/>
    </row>
    <row r="39" spans="1:36" ht="23.25" customHeight="1" x14ac:dyDescent="0.2">
      <c r="A39" s="346"/>
      <c r="B39" s="346"/>
      <c r="C39" s="111" t="s">
        <v>408</v>
      </c>
      <c r="D39" s="788" t="s">
        <v>408</v>
      </c>
      <c r="E39" s="810">
        <v>5</v>
      </c>
      <c r="F39" s="810">
        <v>11.2</v>
      </c>
      <c r="G39" s="810">
        <v>5.2</v>
      </c>
      <c r="H39" s="810">
        <v>4.9000000000000004</v>
      </c>
      <c r="I39" s="112">
        <f t="shared" si="0"/>
        <v>0.94230769230769229</v>
      </c>
      <c r="J39" s="864"/>
      <c r="K39" s="350"/>
      <c r="L39" s="102"/>
      <c r="M39" s="1671"/>
    </row>
    <row r="40" spans="1:36" s="132" customFormat="1" ht="12" customHeight="1" x14ac:dyDescent="0.2">
      <c r="A40" s="397"/>
      <c r="B40" s="346"/>
      <c r="C40" s="127"/>
      <c r="D40" s="128"/>
      <c r="E40" s="129"/>
      <c r="F40" s="129"/>
      <c r="G40" s="130"/>
      <c r="H40" s="130"/>
      <c r="I40" s="130"/>
      <c r="J40" s="130"/>
      <c r="K40" s="359"/>
      <c r="L40" s="131"/>
      <c r="M40" s="1667"/>
      <c r="N40" s="1685"/>
      <c r="O40" s="1685"/>
      <c r="P40" s="1685"/>
      <c r="Q40" s="1685"/>
      <c r="R40" s="1685"/>
      <c r="S40" s="1685"/>
      <c r="T40" s="1685"/>
      <c r="U40" s="1685"/>
      <c r="V40" s="1685"/>
      <c r="W40" s="1685"/>
      <c r="X40" s="1685"/>
      <c r="Y40" s="1685"/>
      <c r="Z40" s="1685"/>
      <c r="AA40" s="1685"/>
      <c r="AB40" s="1685"/>
      <c r="AC40" s="1685"/>
      <c r="AD40" s="1685"/>
      <c r="AE40" s="1685"/>
      <c r="AF40" s="1685"/>
      <c r="AG40" s="1685"/>
      <c r="AH40" s="1685"/>
      <c r="AI40" s="1685"/>
      <c r="AJ40" s="1685"/>
    </row>
    <row r="41" spans="1:36" ht="17.25" customHeight="1" x14ac:dyDescent="0.2">
      <c r="A41" s="346"/>
      <c r="B41" s="346"/>
      <c r="C41" s="897"/>
      <c r="D41" s="897"/>
      <c r="E41" s="898"/>
      <c r="F41" s="1629"/>
      <c r="G41" s="1629"/>
      <c r="H41" s="1629"/>
      <c r="I41" s="1629"/>
      <c r="J41" s="1629"/>
      <c r="K41" s="360"/>
      <c r="L41" s="100"/>
    </row>
    <row r="42" spans="1:36" ht="17.25" customHeight="1" x14ac:dyDescent="0.2">
      <c r="A42" s="346"/>
      <c r="B42" s="346"/>
      <c r="C42" s="897"/>
      <c r="D42" s="1633" t="s">
        <v>519</v>
      </c>
      <c r="E42" s="1628"/>
      <c r="F42" s="1628"/>
      <c r="G42" s="899"/>
      <c r="H42" s="899"/>
      <c r="I42" s="1629"/>
      <c r="J42" s="1629"/>
      <c r="K42" s="360"/>
      <c r="L42" s="100"/>
      <c r="N42" s="1687"/>
      <c r="O42" s="1687"/>
      <c r="P42" s="1687"/>
      <c r="Q42" s="1687"/>
      <c r="R42" s="1687"/>
      <c r="T42" s="1677"/>
    </row>
    <row r="43" spans="1:36" ht="17.25" customHeight="1" x14ac:dyDescent="0.2">
      <c r="A43" s="346"/>
      <c r="B43" s="346"/>
      <c r="C43" s="897"/>
      <c r="D43" s="1628"/>
      <c r="E43" s="1628"/>
      <c r="F43" s="1628"/>
      <c r="G43" s="899"/>
      <c r="H43" s="899"/>
      <c r="I43" s="1629"/>
      <c r="J43" s="1629"/>
      <c r="K43" s="360"/>
      <c r="L43" s="100"/>
      <c r="N43" s="1687"/>
      <c r="O43" s="1687"/>
      <c r="P43" s="1687"/>
      <c r="Q43" s="1687"/>
      <c r="R43" s="1687"/>
    </row>
    <row r="44" spans="1:36" ht="17.25" customHeight="1" x14ac:dyDescent="0.2">
      <c r="A44" s="346"/>
      <c r="B44" s="346"/>
      <c r="C44" s="897"/>
      <c r="D44" s="1628" t="s">
        <v>521</v>
      </c>
      <c r="E44" s="1628"/>
      <c r="F44" s="1628"/>
      <c r="G44" s="899"/>
      <c r="H44" s="899"/>
      <c r="I44" s="1629"/>
      <c r="J44" s="1629"/>
      <c r="K44" s="360"/>
      <c r="L44" s="100"/>
      <c r="N44" s="1687"/>
      <c r="O44" s="1687"/>
      <c r="P44" s="1687"/>
      <c r="Q44" s="1687"/>
      <c r="R44" s="1687"/>
    </row>
    <row r="45" spans="1:36" ht="17.25" customHeight="1" x14ac:dyDescent="0.2">
      <c r="A45" s="346"/>
      <c r="B45" s="346"/>
      <c r="C45" s="897"/>
      <c r="D45" s="1628"/>
      <c r="E45" s="1628"/>
      <c r="F45" s="1628"/>
      <c r="G45" s="899"/>
      <c r="H45" s="899"/>
      <c r="I45" s="1629"/>
      <c r="J45" s="1629"/>
      <c r="K45" s="360"/>
      <c r="L45" s="100"/>
    </row>
    <row r="46" spans="1:36" ht="17.25" customHeight="1" x14ac:dyDescent="0.2">
      <c r="A46" s="346"/>
      <c r="B46" s="346"/>
      <c r="C46" s="897"/>
      <c r="D46" s="1628"/>
      <c r="E46" s="1628"/>
      <c r="F46" s="1628"/>
      <c r="G46" s="899"/>
      <c r="H46" s="899"/>
      <c r="I46" s="1629"/>
      <c r="J46" s="1629"/>
      <c r="K46" s="360"/>
      <c r="L46" s="100"/>
      <c r="N46" s="1687"/>
      <c r="O46" s="1687"/>
      <c r="P46" s="1687"/>
      <c r="Q46" s="1687"/>
      <c r="R46" s="1687"/>
      <c r="T46" s="1677"/>
    </row>
    <row r="47" spans="1:36" ht="17.25" customHeight="1" x14ac:dyDescent="0.2">
      <c r="A47" s="346"/>
      <c r="B47" s="346"/>
      <c r="C47" s="897"/>
      <c r="D47" s="1628" t="s">
        <v>522</v>
      </c>
      <c r="E47" s="1628"/>
      <c r="F47" s="1628"/>
      <c r="G47" s="899"/>
      <c r="H47" s="899"/>
      <c r="I47" s="1629"/>
      <c r="J47" s="1629"/>
      <c r="K47" s="360"/>
      <c r="L47" s="100"/>
      <c r="N47" s="1687"/>
      <c r="O47" s="1687"/>
      <c r="P47" s="1687"/>
      <c r="Q47" s="1687"/>
      <c r="R47" s="1687"/>
    </row>
    <row r="48" spans="1:36" ht="17.25" customHeight="1" x14ac:dyDescent="0.2">
      <c r="A48" s="346"/>
      <c r="B48" s="346"/>
      <c r="C48" s="897"/>
      <c r="D48" s="1628"/>
      <c r="E48" s="1628"/>
      <c r="F48" s="1628"/>
      <c r="G48" s="899"/>
      <c r="H48" s="899"/>
      <c r="I48" s="1629"/>
      <c r="J48" s="1629"/>
      <c r="K48" s="360"/>
      <c r="L48" s="100"/>
      <c r="N48" s="1687"/>
      <c r="O48" s="1687"/>
      <c r="P48" s="1687"/>
      <c r="Q48" s="1687"/>
      <c r="R48" s="1687"/>
    </row>
    <row r="49" spans="1:36" ht="17.25" customHeight="1" x14ac:dyDescent="0.2">
      <c r="A49" s="346"/>
      <c r="B49" s="346"/>
      <c r="C49" s="897"/>
      <c r="D49" s="1628"/>
      <c r="E49" s="1628"/>
      <c r="F49" s="1628"/>
      <c r="G49" s="899"/>
      <c r="H49" s="899"/>
      <c r="I49" s="1629"/>
      <c r="J49" s="1629"/>
      <c r="K49" s="360"/>
      <c r="L49" s="100"/>
      <c r="N49" s="1687"/>
      <c r="O49" s="1687"/>
      <c r="P49" s="1687"/>
      <c r="Q49" s="1687"/>
      <c r="R49" s="1687"/>
      <c r="T49" s="1677"/>
    </row>
    <row r="50" spans="1:36" ht="17.25" customHeight="1" x14ac:dyDescent="0.2">
      <c r="A50" s="346"/>
      <c r="B50" s="346"/>
      <c r="C50" s="897"/>
      <c r="D50" s="1628" t="s">
        <v>520</v>
      </c>
      <c r="E50" s="1628"/>
      <c r="F50" s="1628"/>
      <c r="G50" s="899"/>
      <c r="H50" s="899"/>
      <c r="I50" s="1629"/>
      <c r="J50" s="1629"/>
      <c r="K50" s="360"/>
      <c r="L50" s="100"/>
      <c r="N50" s="1687"/>
      <c r="O50" s="1687"/>
      <c r="P50" s="1687"/>
      <c r="Q50" s="1687"/>
      <c r="R50" s="1687"/>
    </row>
    <row r="51" spans="1:36" ht="17.25" customHeight="1" x14ac:dyDescent="0.2">
      <c r="A51" s="346"/>
      <c r="B51" s="346"/>
      <c r="C51" s="897"/>
      <c r="D51" s="1628"/>
      <c r="E51" s="1628"/>
      <c r="F51" s="1628"/>
      <c r="G51" s="899"/>
      <c r="H51" s="899"/>
      <c r="I51" s="1629"/>
      <c r="J51" s="1629"/>
      <c r="K51" s="360"/>
      <c r="L51" s="100"/>
      <c r="N51" s="1687"/>
      <c r="O51" s="1687"/>
      <c r="P51" s="1687"/>
      <c r="Q51" s="1687"/>
      <c r="R51" s="1687"/>
    </row>
    <row r="52" spans="1:36" ht="17.25" customHeight="1" x14ac:dyDescent="0.2">
      <c r="A52" s="346"/>
      <c r="B52" s="346"/>
      <c r="C52" s="897"/>
      <c r="D52" s="1628"/>
      <c r="E52" s="1628"/>
      <c r="F52" s="1628"/>
      <c r="G52" s="899"/>
      <c r="H52" s="899"/>
      <c r="I52" s="1629"/>
      <c r="J52" s="1629"/>
      <c r="K52" s="360"/>
      <c r="L52" s="100"/>
    </row>
    <row r="53" spans="1:36" s="126" customFormat="1" ht="17.25" customHeight="1" x14ac:dyDescent="0.2">
      <c r="A53" s="395"/>
      <c r="B53" s="346"/>
      <c r="C53" s="897"/>
      <c r="D53" s="1633" t="s">
        <v>523</v>
      </c>
      <c r="E53" s="1628"/>
      <c r="F53" s="1628"/>
      <c r="G53" s="899"/>
      <c r="H53" s="899"/>
      <c r="I53" s="1629"/>
      <c r="J53" s="1629"/>
      <c r="K53" s="361"/>
      <c r="L53" s="125"/>
      <c r="M53" s="1686"/>
      <c r="N53" s="1688"/>
      <c r="O53" s="1688"/>
      <c r="P53" s="1688"/>
      <c r="Q53" s="1688"/>
      <c r="R53" s="1688"/>
      <c r="S53" s="1684"/>
      <c r="T53" s="1684"/>
      <c r="U53" s="1684"/>
      <c r="V53" s="1684"/>
      <c r="W53" s="1684"/>
      <c r="X53" s="1684"/>
      <c r="Y53" s="1684"/>
      <c r="Z53" s="1684"/>
      <c r="AA53" s="1684"/>
      <c r="AB53" s="1684"/>
      <c r="AC53" s="1684"/>
      <c r="AD53" s="1684"/>
      <c r="AE53" s="1684"/>
      <c r="AF53" s="1684"/>
      <c r="AG53" s="1684"/>
      <c r="AH53" s="1684"/>
      <c r="AI53" s="1684"/>
      <c r="AJ53" s="1684"/>
    </row>
    <row r="54" spans="1:36" ht="17.25" customHeight="1" x14ac:dyDescent="0.2">
      <c r="A54" s="346"/>
      <c r="B54" s="346"/>
      <c r="C54" s="897"/>
      <c r="D54" s="1628"/>
      <c r="E54" s="1628"/>
      <c r="F54" s="1628"/>
      <c r="G54" s="899"/>
      <c r="H54" s="899"/>
      <c r="I54" s="1629"/>
      <c r="J54" s="1629"/>
      <c r="K54" s="360"/>
      <c r="L54" s="100"/>
      <c r="N54" s="1688"/>
      <c r="O54" s="1688"/>
      <c r="P54" s="1688"/>
      <c r="Q54" s="1688"/>
      <c r="R54" s="1688"/>
    </row>
    <row r="55" spans="1:36" ht="17.25" customHeight="1" x14ac:dyDescent="0.2">
      <c r="A55" s="346"/>
      <c r="B55" s="346"/>
      <c r="C55" s="897"/>
      <c r="D55" s="1628"/>
      <c r="E55" s="1628"/>
      <c r="F55" s="1628"/>
      <c r="G55" s="899"/>
      <c r="H55" s="899"/>
      <c r="I55" s="1629"/>
      <c r="J55" s="1629"/>
      <c r="K55" s="360"/>
      <c r="L55" s="100"/>
      <c r="N55" s="1688"/>
      <c r="O55" s="1688"/>
      <c r="P55" s="1688"/>
      <c r="Q55" s="1688"/>
      <c r="R55" s="1688"/>
    </row>
    <row r="56" spans="1:36" ht="5.25" customHeight="1" x14ac:dyDescent="0.2">
      <c r="A56" s="346"/>
      <c r="B56" s="346"/>
      <c r="C56" s="897"/>
      <c r="D56" s="899"/>
      <c r="E56" s="899"/>
      <c r="F56" s="899"/>
      <c r="G56" s="899"/>
      <c r="H56" s="899"/>
      <c r="I56" s="1629"/>
      <c r="J56" s="1629"/>
      <c r="K56" s="360"/>
      <c r="L56" s="100"/>
    </row>
    <row r="57" spans="1:36" ht="18.75" customHeight="1" x14ac:dyDescent="0.2">
      <c r="A57" s="346"/>
      <c r="B57" s="346"/>
      <c r="C57" s="897"/>
      <c r="D57" s="897"/>
      <c r="E57" s="898"/>
      <c r="F57" s="1629"/>
      <c r="G57" s="1629"/>
      <c r="H57" s="1629"/>
      <c r="I57" s="1629"/>
      <c r="J57" s="1629"/>
      <c r="K57" s="360"/>
      <c r="L57" s="100"/>
    </row>
    <row r="58" spans="1:36" ht="18.75" customHeight="1" x14ac:dyDescent="0.2">
      <c r="A58" s="346"/>
      <c r="B58" s="346"/>
      <c r="C58" s="1625" t="s">
        <v>524</v>
      </c>
      <c r="D58" s="1625"/>
      <c r="E58" s="1625"/>
      <c r="F58" s="1625"/>
      <c r="G58" s="1625"/>
      <c r="H58" s="1625"/>
      <c r="I58" s="1625"/>
      <c r="J58" s="1625"/>
      <c r="K58" s="841"/>
      <c r="L58" s="100"/>
    </row>
    <row r="59" spans="1:36" ht="11.25" customHeight="1" x14ac:dyDescent="0.2">
      <c r="A59" s="346"/>
      <c r="B59" s="346"/>
      <c r="C59" s="1630" t="s">
        <v>579</v>
      </c>
      <c r="D59" s="1625"/>
      <c r="E59" s="1625"/>
      <c r="F59" s="1625"/>
      <c r="G59" s="1625"/>
      <c r="H59" s="1625"/>
      <c r="I59" s="1625"/>
      <c r="J59" s="1625"/>
      <c r="K59" s="1631"/>
      <c r="L59" s="100"/>
    </row>
    <row r="60" spans="1:36" ht="13.5" customHeight="1" x14ac:dyDescent="0.2">
      <c r="A60" s="346"/>
      <c r="B60" s="346"/>
      <c r="C60" s="1626"/>
      <c r="D60" s="1627"/>
      <c r="E60" s="1627"/>
      <c r="F60" s="133"/>
      <c r="G60" s="134"/>
      <c r="H60" s="134"/>
      <c r="I60" s="1632">
        <v>42370</v>
      </c>
      <c r="J60" s="1632"/>
      <c r="K60" s="489">
        <v>21</v>
      </c>
      <c r="L60" s="100"/>
    </row>
  </sheetData>
  <mergeCells count="30">
    <mergeCell ref="I52:J52"/>
    <mergeCell ref="I53:J53"/>
    <mergeCell ref="I54:J54"/>
    <mergeCell ref="C4:J4"/>
    <mergeCell ref="C7:D7"/>
    <mergeCell ref="F41:H41"/>
    <mergeCell ref="I41:J41"/>
    <mergeCell ref="I42:J42"/>
    <mergeCell ref="D42:F43"/>
    <mergeCell ref="C58:J58"/>
    <mergeCell ref="C59:K59"/>
    <mergeCell ref="C60:E60"/>
    <mergeCell ref="I60:J60"/>
    <mergeCell ref="I55:J55"/>
    <mergeCell ref="I56:J56"/>
    <mergeCell ref="F57:H57"/>
    <mergeCell ref="I57:J57"/>
    <mergeCell ref="D53:F55"/>
    <mergeCell ref="D47:F49"/>
    <mergeCell ref="D44:F46"/>
    <mergeCell ref="D50:F52"/>
    <mergeCell ref="I43:J43"/>
    <mergeCell ref="I44:J44"/>
    <mergeCell ref="I45:J45"/>
    <mergeCell ref="I46:J46"/>
    <mergeCell ref="I47:J47"/>
    <mergeCell ref="I48:J48"/>
    <mergeCell ref="I49:J49"/>
    <mergeCell ref="I50:J50"/>
    <mergeCell ref="I51:J51"/>
  </mergeCells>
  <conditionalFormatting sqref="F9:F39">
    <cfRule type="top10" dxfId="5" priority="6" bottom="1" rank="1"/>
    <cfRule type="top10" dxfId="4" priority="7" rank="1"/>
  </conditionalFormatting>
  <conditionalFormatting sqref="E9:E38">
    <cfRule type="top10" dxfId="3" priority="4" bottom="1" rank="3"/>
    <cfRule type="top10" dxfId="2" priority="5" rank="2"/>
  </conditionalFormatting>
  <conditionalFormatting sqref="I9:I25">
    <cfRule type="top10" dxfId="1" priority="3" rank="2"/>
  </conditionalFormatting>
  <conditionalFormatting sqref="M9:M39">
    <cfRule type="top10" dxfId="0" priority="1"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x14ac:dyDescent="0.2">
      <c r="A1" s="2"/>
      <c r="B1" s="218"/>
      <c r="C1" s="218"/>
      <c r="D1" s="218"/>
      <c r="E1" s="217"/>
      <c r="F1" s="1406" t="s">
        <v>43</v>
      </c>
      <c r="G1" s="1406"/>
      <c r="H1" s="1406"/>
      <c r="I1" s="4"/>
      <c r="J1" s="4"/>
      <c r="K1" s="4"/>
      <c r="L1" s="4"/>
      <c r="M1" s="4"/>
      <c r="N1" s="4"/>
      <c r="O1" s="4"/>
    </row>
    <row r="2" spans="1:15" ht="13.5" customHeight="1" x14ac:dyDescent="0.2">
      <c r="A2" s="2"/>
      <c r="B2" s="224"/>
      <c r="C2" s="1411"/>
      <c r="D2" s="1411"/>
      <c r="E2" s="1411"/>
      <c r="F2" s="1411"/>
      <c r="G2" s="1411"/>
      <c r="H2" s="4"/>
      <c r="I2" s="4"/>
      <c r="J2" s="4"/>
      <c r="K2" s="4"/>
      <c r="L2" s="4"/>
      <c r="M2" s="4"/>
      <c r="N2" s="4"/>
      <c r="O2" s="4"/>
    </row>
    <row r="3" spans="1:15" x14ac:dyDescent="0.2">
      <c r="A3" s="2"/>
      <c r="B3" s="225"/>
      <c r="C3" s="1411"/>
      <c r="D3" s="1411"/>
      <c r="E3" s="1411"/>
      <c r="F3" s="1411"/>
      <c r="G3" s="1411"/>
      <c r="H3" s="1"/>
      <c r="I3" s="4"/>
      <c r="J3" s="4"/>
      <c r="K3" s="4"/>
      <c r="L3" s="4"/>
      <c r="M3" s="4"/>
      <c r="N3" s="4"/>
      <c r="O3" s="2"/>
    </row>
    <row r="4" spans="1:15" ht="12.75" customHeight="1" x14ac:dyDescent="0.2">
      <c r="A4" s="2"/>
      <c r="B4" s="227"/>
      <c r="C4" s="1404" t="s">
        <v>48</v>
      </c>
      <c r="D4" s="1405"/>
      <c r="E4" s="1405"/>
      <c r="F4" s="1405"/>
      <c r="G4" s="1405"/>
      <c r="H4" s="1405"/>
      <c r="I4" s="4"/>
      <c r="J4" s="4"/>
      <c r="K4" s="4"/>
      <c r="L4" s="4"/>
      <c r="M4" s="17"/>
      <c r="N4" s="4"/>
      <c r="O4" s="2"/>
    </row>
    <row r="5" spans="1:15" s="7" customFormat="1" ht="16.5" customHeight="1" x14ac:dyDescent="0.2">
      <c r="A5" s="6"/>
      <c r="B5" s="226"/>
      <c r="C5" s="1405"/>
      <c r="D5" s="1405"/>
      <c r="E5" s="1405"/>
      <c r="F5" s="1405"/>
      <c r="G5" s="1405"/>
      <c r="H5" s="1405"/>
      <c r="I5" s="4"/>
      <c r="J5" s="4"/>
      <c r="K5" s="4"/>
      <c r="L5" s="4"/>
      <c r="M5" s="17"/>
      <c r="N5" s="4"/>
      <c r="O5" s="6"/>
    </row>
    <row r="6" spans="1:15" ht="11.25" customHeight="1" x14ac:dyDescent="0.2">
      <c r="A6" s="2"/>
      <c r="B6" s="227"/>
      <c r="C6" s="1405"/>
      <c r="D6" s="1405"/>
      <c r="E6" s="1405"/>
      <c r="F6" s="1405"/>
      <c r="G6" s="1405"/>
      <c r="H6" s="1405"/>
      <c r="I6" s="4"/>
      <c r="J6" s="4"/>
      <c r="K6" s="4"/>
      <c r="L6" s="4"/>
      <c r="M6" s="17"/>
      <c r="N6" s="4"/>
      <c r="O6" s="2"/>
    </row>
    <row r="7" spans="1:15" ht="11.25" customHeight="1" x14ac:dyDescent="0.2">
      <c r="A7" s="2"/>
      <c r="B7" s="227"/>
      <c r="C7" s="1405"/>
      <c r="D7" s="1405"/>
      <c r="E7" s="1405"/>
      <c r="F7" s="1405"/>
      <c r="G7" s="1405"/>
      <c r="H7" s="1405"/>
      <c r="I7" s="4"/>
      <c r="J7" s="4"/>
      <c r="K7" s="4"/>
      <c r="L7" s="4"/>
      <c r="M7" s="17"/>
      <c r="N7" s="4"/>
      <c r="O7" s="2"/>
    </row>
    <row r="8" spans="1:15" ht="117" customHeight="1" x14ac:dyDescent="0.2">
      <c r="A8" s="2"/>
      <c r="B8" s="227"/>
      <c r="C8" s="1405"/>
      <c r="D8" s="1405"/>
      <c r="E8" s="1405"/>
      <c r="F8" s="1405"/>
      <c r="G8" s="1405"/>
      <c r="H8" s="1405"/>
      <c r="I8" s="4"/>
      <c r="J8" s="4"/>
      <c r="K8" s="4"/>
      <c r="L8" s="4"/>
      <c r="M8" s="17"/>
      <c r="N8" s="4"/>
      <c r="O8" s="2"/>
    </row>
    <row r="9" spans="1:15" ht="10.5" customHeight="1" x14ac:dyDescent="0.2">
      <c r="A9" s="2"/>
      <c r="B9" s="227"/>
      <c r="C9" s="1405"/>
      <c r="D9" s="1405"/>
      <c r="E9" s="1405"/>
      <c r="F9" s="1405"/>
      <c r="G9" s="1405"/>
      <c r="H9" s="1405"/>
      <c r="I9" s="4"/>
      <c r="J9" s="4"/>
      <c r="K9" s="4"/>
      <c r="L9" s="4"/>
      <c r="M9" s="17"/>
      <c r="N9" s="3"/>
      <c r="O9" s="2"/>
    </row>
    <row r="10" spans="1:15" ht="11.25" customHeight="1" x14ac:dyDescent="0.2">
      <c r="A10" s="2"/>
      <c r="B10" s="227"/>
      <c r="C10" s="1405"/>
      <c r="D10" s="1405"/>
      <c r="E10" s="1405"/>
      <c r="F10" s="1405"/>
      <c r="G10" s="1405"/>
      <c r="H10" s="1405"/>
      <c r="I10" s="4"/>
      <c r="J10" s="4"/>
      <c r="K10" s="4"/>
      <c r="L10" s="4"/>
      <c r="M10" s="17"/>
      <c r="N10" s="3"/>
      <c r="O10" s="2"/>
    </row>
    <row r="11" spans="1:15" ht="3.75" customHeight="1" x14ac:dyDescent="0.2">
      <c r="A11" s="2"/>
      <c r="B11" s="227"/>
      <c r="C11" s="1405"/>
      <c r="D11" s="1405"/>
      <c r="E11" s="1405"/>
      <c r="F11" s="1405"/>
      <c r="G11" s="1405"/>
      <c r="H11" s="1405"/>
      <c r="I11" s="4"/>
      <c r="J11" s="4"/>
      <c r="K11" s="4"/>
      <c r="L11" s="4"/>
      <c r="M11" s="17"/>
      <c r="N11" s="3"/>
      <c r="O11" s="2"/>
    </row>
    <row r="12" spans="1:15" ht="11.25" customHeight="1" x14ac:dyDescent="0.2">
      <c r="A12" s="2"/>
      <c r="B12" s="227"/>
      <c r="C12" s="1405"/>
      <c r="D12" s="1405"/>
      <c r="E12" s="1405"/>
      <c r="F12" s="1405"/>
      <c r="G12" s="1405"/>
      <c r="H12" s="1405"/>
      <c r="I12" s="4"/>
      <c r="J12" s="4"/>
      <c r="K12" s="4"/>
      <c r="L12" s="4"/>
      <c r="M12" s="17"/>
      <c r="N12" s="3"/>
      <c r="O12" s="2"/>
    </row>
    <row r="13" spans="1:15" ht="11.25" customHeight="1" x14ac:dyDescent="0.2">
      <c r="A13" s="2"/>
      <c r="B13" s="227"/>
      <c r="C13" s="1405"/>
      <c r="D13" s="1405"/>
      <c r="E13" s="1405"/>
      <c r="F13" s="1405"/>
      <c r="G13" s="1405"/>
      <c r="H13" s="1405"/>
      <c r="I13" s="4"/>
      <c r="J13" s="4"/>
      <c r="K13" s="4"/>
      <c r="L13" s="4"/>
      <c r="M13" s="17"/>
      <c r="N13" s="3"/>
      <c r="O13" s="2"/>
    </row>
    <row r="14" spans="1:15" ht="15.75" customHeight="1" x14ac:dyDescent="0.2">
      <c r="A14" s="2"/>
      <c r="B14" s="227"/>
      <c r="C14" s="1405"/>
      <c r="D14" s="1405"/>
      <c r="E14" s="1405"/>
      <c r="F14" s="1405"/>
      <c r="G14" s="1405"/>
      <c r="H14" s="1405"/>
      <c r="I14" s="4"/>
      <c r="J14" s="4"/>
      <c r="K14" s="4"/>
      <c r="L14" s="4"/>
      <c r="M14" s="17"/>
      <c r="N14" s="3"/>
      <c r="O14" s="2"/>
    </row>
    <row r="15" spans="1:15" ht="22.5" customHeight="1" x14ac:dyDescent="0.2">
      <c r="A15" s="2"/>
      <c r="B15" s="227"/>
      <c r="C15" s="1405"/>
      <c r="D15" s="1405"/>
      <c r="E15" s="1405"/>
      <c r="F15" s="1405"/>
      <c r="G15" s="1405"/>
      <c r="H15" s="1405"/>
      <c r="I15" s="4"/>
      <c r="J15" s="4"/>
      <c r="K15" s="4"/>
      <c r="L15" s="4"/>
      <c r="M15" s="17"/>
      <c r="N15" s="3"/>
      <c r="O15" s="2"/>
    </row>
    <row r="16" spans="1:15" ht="11.25" customHeight="1" x14ac:dyDescent="0.2">
      <c r="A16" s="2"/>
      <c r="B16" s="227"/>
      <c r="C16" s="1405"/>
      <c r="D16" s="1405"/>
      <c r="E16" s="1405"/>
      <c r="F16" s="1405"/>
      <c r="G16" s="1405"/>
      <c r="H16" s="1405"/>
      <c r="I16" s="4"/>
      <c r="J16" s="4"/>
      <c r="K16" s="4"/>
      <c r="L16" s="4"/>
      <c r="M16" s="17"/>
      <c r="N16" s="3"/>
      <c r="O16" s="2"/>
    </row>
    <row r="17" spans="1:15" ht="11.25" customHeight="1" x14ac:dyDescent="0.2">
      <c r="A17" s="2"/>
      <c r="B17" s="227"/>
      <c r="C17" s="1405"/>
      <c r="D17" s="1405"/>
      <c r="E17" s="1405"/>
      <c r="F17" s="1405"/>
      <c r="G17" s="1405"/>
      <c r="H17" s="1405"/>
      <c r="I17" s="4"/>
      <c r="J17" s="4"/>
      <c r="K17" s="4"/>
      <c r="L17" s="4"/>
      <c r="M17" s="17"/>
      <c r="N17" s="3"/>
      <c r="O17" s="2"/>
    </row>
    <row r="18" spans="1:15" ht="11.25" customHeight="1" x14ac:dyDescent="0.2">
      <c r="A18" s="2"/>
      <c r="B18" s="227"/>
      <c r="C18" s="1405"/>
      <c r="D18" s="1405"/>
      <c r="E18" s="1405"/>
      <c r="F18" s="1405"/>
      <c r="G18" s="1405"/>
      <c r="H18" s="1405"/>
      <c r="I18" s="5"/>
      <c r="J18" s="5"/>
      <c r="K18" s="5"/>
      <c r="L18" s="5"/>
      <c r="M18" s="5"/>
      <c r="N18" s="3"/>
      <c r="O18" s="2"/>
    </row>
    <row r="19" spans="1:15" ht="11.25" customHeight="1" x14ac:dyDescent="0.2">
      <c r="A19" s="2"/>
      <c r="B19" s="227"/>
      <c r="C19" s="1405"/>
      <c r="D19" s="1405"/>
      <c r="E19" s="1405"/>
      <c r="F19" s="1405"/>
      <c r="G19" s="1405"/>
      <c r="H19" s="1405"/>
      <c r="I19" s="18"/>
      <c r="J19" s="18"/>
      <c r="K19" s="18"/>
      <c r="L19" s="18"/>
      <c r="M19" s="18"/>
      <c r="N19" s="3"/>
      <c r="O19" s="2"/>
    </row>
    <row r="20" spans="1:15" ht="11.25" customHeight="1" x14ac:dyDescent="0.2">
      <c r="A20" s="2"/>
      <c r="B20" s="227"/>
      <c r="C20" s="1405"/>
      <c r="D20" s="1405"/>
      <c r="E20" s="1405"/>
      <c r="F20" s="1405"/>
      <c r="G20" s="1405"/>
      <c r="H20" s="1405"/>
      <c r="I20" s="11"/>
      <c r="J20" s="11"/>
      <c r="K20" s="11"/>
      <c r="L20" s="11"/>
      <c r="M20" s="11"/>
      <c r="N20" s="3"/>
      <c r="O20" s="2"/>
    </row>
    <row r="21" spans="1:15" ht="11.25" customHeight="1" x14ac:dyDescent="0.2">
      <c r="A21" s="2"/>
      <c r="B21" s="227"/>
      <c r="C21" s="1405"/>
      <c r="D21" s="1405"/>
      <c r="E21" s="1405"/>
      <c r="F21" s="1405"/>
      <c r="G21" s="1405"/>
      <c r="H21" s="1405"/>
      <c r="I21" s="11"/>
      <c r="J21" s="11"/>
      <c r="K21" s="11"/>
      <c r="L21" s="11"/>
      <c r="M21" s="11"/>
      <c r="N21" s="3"/>
      <c r="O21" s="2"/>
    </row>
    <row r="22" spans="1:15" ht="12" customHeight="1" x14ac:dyDescent="0.2">
      <c r="A22" s="2"/>
      <c r="B22" s="227"/>
      <c r="C22" s="23"/>
      <c r="D22" s="23"/>
      <c r="E22" s="23"/>
      <c r="F22" s="23"/>
      <c r="G22" s="23"/>
      <c r="H22" s="23"/>
      <c r="I22" s="13"/>
      <c r="J22" s="13"/>
      <c r="K22" s="13"/>
      <c r="L22" s="13"/>
      <c r="M22" s="13"/>
      <c r="N22" s="3"/>
      <c r="O22" s="2"/>
    </row>
    <row r="23" spans="1:15" ht="27.75" customHeight="1" x14ac:dyDescent="0.2">
      <c r="A23" s="2"/>
      <c r="B23" s="227"/>
      <c r="C23" s="23"/>
      <c r="D23" s="23"/>
      <c r="E23" s="23"/>
      <c r="F23" s="23"/>
      <c r="G23" s="23"/>
      <c r="H23" s="23"/>
      <c r="I23" s="11"/>
      <c r="J23" s="11"/>
      <c r="K23" s="11"/>
      <c r="L23" s="11"/>
      <c r="M23" s="11"/>
      <c r="N23" s="3"/>
      <c r="O23" s="2"/>
    </row>
    <row r="24" spans="1:15" ht="18" customHeight="1" x14ac:dyDescent="0.2">
      <c r="A24" s="2"/>
      <c r="B24" s="227"/>
      <c r="C24" s="9"/>
      <c r="D24" s="13"/>
      <c r="E24" s="15"/>
      <c r="F24" s="13"/>
      <c r="G24" s="10"/>
      <c r="H24" s="13"/>
      <c r="I24" s="13"/>
      <c r="J24" s="13"/>
      <c r="K24" s="13"/>
      <c r="L24" s="13"/>
      <c r="M24" s="13"/>
      <c r="N24" s="3"/>
      <c r="O24" s="2"/>
    </row>
    <row r="25" spans="1:15" ht="18" customHeight="1" x14ac:dyDescent="0.2">
      <c r="A25" s="2"/>
      <c r="B25" s="227"/>
      <c r="C25" s="12"/>
      <c r="D25" s="13"/>
      <c r="E25" s="8"/>
      <c r="F25" s="11"/>
      <c r="G25" s="10"/>
      <c r="H25" s="11"/>
      <c r="I25" s="11"/>
      <c r="J25" s="11"/>
      <c r="K25" s="11"/>
      <c r="L25" s="11"/>
      <c r="M25" s="11"/>
      <c r="N25" s="3"/>
      <c r="O25" s="2"/>
    </row>
    <row r="26" spans="1:15" x14ac:dyDescent="0.2">
      <c r="A26" s="2"/>
      <c r="B26" s="227"/>
      <c r="C26" s="12"/>
      <c r="D26" s="13"/>
      <c r="E26" s="8"/>
      <c r="F26" s="11"/>
      <c r="G26" s="10"/>
      <c r="H26" s="11"/>
      <c r="I26" s="11"/>
      <c r="J26" s="11"/>
      <c r="K26" s="11"/>
      <c r="L26" s="11"/>
      <c r="M26" s="11"/>
      <c r="N26" s="3"/>
      <c r="O26" s="2"/>
    </row>
    <row r="27" spans="1:15" ht="13.5" customHeight="1" x14ac:dyDescent="0.2">
      <c r="A27" s="2"/>
      <c r="B27" s="227"/>
      <c r="C27" s="12"/>
      <c r="D27" s="13"/>
      <c r="E27" s="8"/>
      <c r="F27" s="11"/>
      <c r="G27" s="10"/>
      <c r="H27" s="313"/>
      <c r="I27" s="314" t="s">
        <v>42</v>
      </c>
      <c r="J27" s="315"/>
      <c r="K27" s="315"/>
      <c r="L27" s="316"/>
      <c r="M27" s="316"/>
      <c r="N27" s="3"/>
      <c r="O27" s="2"/>
    </row>
    <row r="28" spans="1:15" ht="10.5" customHeight="1" x14ac:dyDescent="0.2">
      <c r="A28" s="2"/>
      <c r="B28" s="227"/>
      <c r="C28" s="9"/>
      <c r="D28" s="13"/>
      <c r="E28" s="15"/>
      <c r="F28" s="13"/>
      <c r="G28" s="10"/>
      <c r="H28" s="13"/>
      <c r="I28" s="317"/>
      <c r="J28" s="317"/>
      <c r="K28" s="317"/>
      <c r="L28" s="317"/>
      <c r="M28" s="488"/>
      <c r="N28" s="318"/>
      <c r="O28" s="2"/>
    </row>
    <row r="29" spans="1:15" ht="16.5" customHeight="1" x14ac:dyDescent="0.2">
      <c r="A29" s="2"/>
      <c r="B29" s="227"/>
      <c r="C29" s="9"/>
      <c r="D29" s="13"/>
      <c r="E29" s="15"/>
      <c r="F29" s="13"/>
      <c r="G29" s="10"/>
      <c r="H29" s="13"/>
      <c r="I29" s="13" t="s">
        <v>484</v>
      </c>
      <c r="J29" s="13"/>
      <c r="K29" s="13"/>
      <c r="L29" s="13"/>
      <c r="M29" s="488"/>
      <c r="N29" s="319"/>
      <c r="O29" s="2"/>
    </row>
    <row r="30" spans="1:15" ht="10.5" customHeight="1" x14ac:dyDescent="0.2">
      <c r="A30" s="2"/>
      <c r="B30" s="227"/>
      <c r="C30" s="9"/>
      <c r="D30" s="13"/>
      <c r="E30" s="15"/>
      <c r="F30" s="13"/>
      <c r="G30" s="10"/>
      <c r="H30" s="13"/>
      <c r="I30" s="13"/>
      <c r="J30" s="13"/>
      <c r="K30" s="13"/>
      <c r="L30" s="13"/>
      <c r="M30" s="488"/>
      <c r="N30" s="319"/>
      <c r="O30" s="2"/>
    </row>
    <row r="31" spans="1:15" ht="16.5" customHeight="1" x14ac:dyDescent="0.2">
      <c r="A31" s="2"/>
      <c r="B31" s="227"/>
      <c r="C31" s="12"/>
      <c r="D31" s="13"/>
      <c r="E31" s="8"/>
      <c r="F31" s="11"/>
      <c r="G31" s="10"/>
      <c r="H31" s="11"/>
      <c r="I31" s="1399" t="s">
        <v>46</v>
      </c>
      <c r="J31" s="1399"/>
      <c r="K31" s="1409">
        <f>+capa!H27</f>
        <v>42370</v>
      </c>
      <c r="L31" s="1410"/>
      <c r="M31" s="488"/>
      <c r="N31" s="320"/>
      <c r="O31" s="2"/>
    </row>
    <row r="32" spans="1:15" ht="10.5" customHeight="1" x14ac:dyDescent="0.2">
      <c r="A32" s="2"/>
      <c r="B32" s="227"/>
      <c r="C32" s="12"/>
      <c r="D32" s="13"/>
      <c r="E32" s="8"/>
      <c r="F32" s="11"/>
      <c r="G32" s="10"/>
      <c r="H32" s="11"/>
      <c r="I32" s="213"/>
      <c r="J32" s="213"/>
      <c r="K32" s="212"/>
      <c r="L32" s="212"/>
      <c r="M32" s="488"/>
      <c r="N32" s="320"/>
      <c r="O32" s="2"/>
    </row>
    <row r="33" spans="1:15" ht="16.5" customHeight="1" x14ac:dyDescent="0.2">
      <c r="A33" s="2"/>
      <c r="B33" s="227"/>
      <c r="C33" s="9"/>
      <c r="D33" s="13"/>
      <c r="E33" s="15"/>
      <c r="F33" s="13"/>
      <c r="G33" s="10"/>
      <c r="H33" s="13"/>
      <c r="I33" s="1407" t="s">
        <v>470</v>
      </c>
      <c r="J33" s="1408"/>
      <c r="K33" s="1408"/>
      <c r="L33" s="1408"/>
      <c r="M33" s="488"/>
      <c r="N33" s="319"/>
      <c r="O33" s="2"/>
    </row>
    <row r="34" spans="1:15" s="96" customFormat="1" ht="14.25" customHeight="1" x14ac:dyDescent="0.2">
      <c r="A34" s="2"/>
      <c r="B34" s="227"/>
      <c r="C34" s="9"/>
      <c r="D34" s="13"/>
      <c r="E34" s="15"/>
      <c r="F34" s="13"/>
      <c r="G34" s="1099"/>
      <c r="H34" s="13"/>
      <c r="I34" s="183" t="s">
        <v>471</v>
      </c>
      <c r="J34" s="1098"/>
      <c r="K34" s="1098"/>
      <c r="L34" s="1098"/>
      <c r="M34" s="488"/>
      <c r="N34" s="319"/>
      <c r="O34" s="2"/>
    </row>
    <row r="35" spans="1:15" s="96" customFormat="1" ht="20.25" customHeight="1" x14ac:dyDescent="0.2">
      <c r="A35" s="2"/>
      <c r="B35" s="227"/>
      <c r="C35" s="176"/>
      <c r="D35" s="13"/>
      <c r="E35" s="1100"/>
      <c r="F35" s="11"/>
      <c r="G35" s="1099"/>
      <c r="H35" s="11"/>
      <c r="I35" s="1402" t="s">
        <v>473</v>
      </c>
      <c r="J35" s="1402"/>
      <c r="K35" s="1402"/>
      <c r="L35" s="1402"/>
      <c r="M35" s="488"/>
      <c r="N35" s="320"/>
      <c r="O35" s="2"/>
    </row>
    <row r="36" spans="1:15" s="96" customFormat="1" ht="12.75" customHeight="1" x14ac:dyDescent="0.2">
      <c r="A36" s="2"/>
      <c r="B36" s="227"/>
      <c r="C36" s="176"/>
      <c r="D36" s="13"/>
      <c r="E36" s="1100"/>
      <c r="F36" s="11"/>
      <c r="G36" s="1099"/>
      <c r="H36" s="11"/>
      <c r="I36" s="1095" t="s">
        <v>472</v>
      </c>
      <c r="J36" s="1095"/>
      <c r="K36" s="1095"/>
      <c r="L36" s="1095"/>
      <c r="M36" s="488"/>
      <c r="N36" s="320"/>
      <c r="O36" s="2"/>
    </row>
    <row r="37" spans="1:15" s="96" customFormat="1" ht="12.75" customHeight="1" x14ac:dyDescent="0.2">
      <c r="A37" s="2"/>
      <c r="B37" s="227"/>
      <c r="C37" s="176"/>
      <c r="D37" s="13"/>
      <c r="E37" s="1100"/>
      <c r="F37" s="11"/>
      <c r="G37" s="1099"/>
      <c r="H37" s="11"/>
      <c r="I37" s="1403" t="s">
        <v>477</v>
      </c>
      <c r="J37" s="1403"/>
      <c r="K37" s="1403"/>
      <c r="L37" s="1403"/>
      <c r="M37" s="488"/>
      <c r="N37" s="320"/>
      <c r="O37" s="2"/>
    </row>
    <row r="38" spans="1:15" s="96" customFormat="1" ht="20.25" customHeight="1" x14ac:dyDescent="0.2">
      <c r="A38" s="2"/>
      <c r="B38" s="227"/>
      <c r="C38" s="9"/>
      <c r="D38" s="13"/>
      <c r="E38" s="15"/>
      <c r="F38" s="13"/>
      <c r="G38" s="375"/>
      <c r="H38" s="13"/>
      <c r="I38" s="1400" t="s">
        <v>512</v>
      </c>
      <c r="J38" s="1400"/>
      <c r="K38" s="1400"/>
      <c r="L38" s="1095"/>
      <c r="M38" s="488"/>
      <c r="N38" s="319"/>
      <c r="O38" s="2"/>
    </row>
    <row r="39" spans="1:15" ht="19.5" customHeight="1" x14ac:dyDescent="0.2">
      <c r="A39" s="2"/>
      <c r="B39" s="227"/>
      <c r="C39" s="12"/>
      <c r="D39" s="13"/>
      <c r="E39" s="8"/>
      <c r="F39" s="11"/>
      <c r="G39" s="10"/>
      <c r="H39" s="11"/>
      <c r="I39" s="1400" t="s">
        <v>511</v>
      </c>
      <c r="J39" s="1400"/>
      <c r="K39" s="1400"/>
      <c r="L39" s="1400"/>
      <c r="M39" s="488"/>
      <c r="N39" s="320"/>
      <c r="O39" s="2"/>
    </row>
    <row r="40" spans="1:15" ht="14.25" customHeight="1" x14ac:dyDescent="0.2">
      <c r="A40" s="2"/>
      <c r="B40" s="227"/>
      <c r="C40" s="12"/>
      <c r="D40" s="13"/>
      <c r="E40" s="8"/>
      <c r="F40" s="11"/>
      <c r="G40" s="10"/>
      <c r="H40" s="11"/>
      <c r="I40" s="1095"/>
      <c r="J40" s="1095"/>
      <c r="K40" s="1095"/>
      <c r="L40" s="1095"/>
      <c r="M40" s="488"/>
      <c r="N40" s="320"/>
      <c r="O40" s="2"/>
    </row>
    <row r="41" spans="1:15" ht="12.75" customHeight="1" x14ac:dyDescent="0.2">
      <c r="A41" s="2"/>
      <c r="B41" s="227"/>
      <c r="C41" s="12"/>
      <c r="D41" s="13"/>
      <c r="E41" s="8"/>
      <c r="F41" s="11"/>
      <c r="G41" s="10"/>
      <c r="H41" s="11"/>
      <c r="I41" s="1401" t="s">
        <v>51</v>
      </c>
      <c r="J41" s="1401"/>
      <c r="K41" s="1401"/>
      <c r="L41" s="1401"/>
      <c r="M41" s="488"/>
      <c r="N41" s="320"/>
      <c r="O41" s="2"/>
    </row>
    <row r="42" spans="1:15" ht="14.25" customHeight="1" x14ac:dyDescent="0.2">
      <c r="A42" s="2"/>
      <c r="B42" s="227"/>
      <c r="C42" s="9"/>
      <c r="D42" s="13"/>
      <c r="E42" s="15"/>
      <c r="F42" s="13"/>
      <c r="G42" s="10"/>
      <c r="H42" s="13"/>
      <c r="I42" s="1096"/>
      <c r="J42" s="1096"/>
      <c r="K42" s="1096"/>
      <c r="L42" s="1096"/>
      <c r="M42" s="488"/>
      <c r="N42" s="319"/>
      <c r="O42" s="2"/>
    </row>
    <row r="43" spans="1:15" ht="15" customHeight="1" x14ac:dyDescent="0.2">
      <c r="A43" s="2"/>
      <c r="B43" s="227"/>
      <c r="C43" s="12"/>
      <c r="D43" s="13"/>
      <c r="E43" s="8"/>
      <c r="F43" s="11"/>
      <c r="G43" s="10"/>
      <c r="H43" s="11"/>
      <c r="I43" s="1094" t="s">
        <v>23</v>
      </c>
      <c r="J43" s="1094"/>
      <c r="K43" s="1094"/>
      <c r="L43" s="1094"/>
      <c r="M43" s="488"/>
      <c r="N43" s="320"/>
      <c r="O43" s="2"/>
    </row>
    <row r="44" spans="1:15" ht="14.25" customHeight="1" x14ac:dyDescent="0.2">
      <c r="A44" s="2"/>
      <c r="B44" s="227"/>
      <c r="C44" s="12"/>
      <c r="D44" s="13"/>
      <c r="E44" s="8"/>
      <c r="F44" s="11"/>
      <c r="G44" s="10"/>
      <c r="H44" s="11"/>
      <c r="I44" s="211"/>
      <c r="J44" s="211"/>
      <c r="K44" s="211"/>
      <c r="L44" s="211"/>
      <c r="M44" s="488"/>
      <c r="N44" s="320"/>
      <c r="O44" s="2"/>
    </row>
    <row r="45" spans="1:15" ht="16.5" customHeight="1" x14ac:dyDescent="0.2">
      <c r="A45" s="2"/>
      <c r="B45" s="227"/>
      <c r="C45" s="12"/>
      <c r="D45" s="13"/>
      <c r="E45" s="8"/>
      <c r="F45" s="11"/>
      <c r="G45" s="10"/>
      <c r="H45" s="11"/>
      <c r="I45" s="1399" t="s">
        <v>19</v>
      </c>
      <c r="J45" s="1399"/>
      <c r="K45" s="1399"/>
      <c r="L45" s="1399"/>
      <c r="M45" s="488"/>
      <c r="N45" s="320"/>
      <c r="O45" s="2"/>
    </row>
    <row r="46" spans="1:15" ht="14.25" customHeight="1" x14ac:dyDescent="0.2">
      <c r="A46" s="2"/>
      <c r="B46" s="227"/>
      <c r="C46" s="9"/>
      <c r="D46" s="13"/>
      <c r="E46" s="15"/>
      <c r="F46" s="13"/>
      <c r="G46" s="10"/>
      <c r="H46" s="13"/>
      <c r="I46" s="213"/>
      <c r="J46" s="213"/>
      <c r="K46" s="213"/>
      <c r="L46" s="213"/>
      <c r="M46" s="488"/>
      <c r="N46" s="319"/>
      <c r="O46" s="2"/>
    </row>
    <row r="47" spans="1:15" ht="16.5" customHeight="1" x14ac:dyDescent="0.2">
      <c r="A47" s="2"/>
      <c r="B47" s="227"/>
      <c r="C47" s="12"/>
      <c r="D47" s="13"/>
      <c r="E47" s="8"/>
      <c r="F47" s="576"/>
      <c r="G47" s="939"/>
      <c r="H47" s="576"/>
      <c r="I47" s="1398" t="s">
        <v>10</v>
      </c>
      <c r="J47" s="1398"/>
      <c r="K47" s="1398"/>
      <c r="L47" s="1398"/>
      <c r="M47" s="488"/>
      <c r="N47" s="320"/>
      <c r="O47" s="2"/>
    </row>
    <row r="48" spans="1:15" ht="12.75" customHeight="1" x14ac:dyDescent="0.2">
      <c r="A48" s="2"/>
      <c r="B48" s="227"/>
      <c r="C48" s="9"/>
      <c r="D48" s="13"/>
      <c r="E48" s="15"/>
      <c r="F48" s="1097"/>
      <c r="G48" s="939"/>
      <c r="H48" s="1097"/>
      <c r="I48" s="488"/>
      <c r="J48" s="488"/>
      <c r="K48" s="488"/>
      <c r="L48" s="488"/>
      <c r="M48" s="488"/>
      <c r="N48" s="319"/>
      <c r="O48" s="2"/>
    </row>
    <row r="49" spans="1:15" ht="30.75" customHeight="1" x14ac:dyDescent="0.2">
      <c r="A49" s="2"/>
      <c r="B49" s="227"/>
      <c r="C49" s="9"/>
      <c r="D49" s="13"/>
      <c r="E49" s="15"/>
      <c r="F49" s="1097"/>
      <c r="G49" s="939"/>
      <c r="H49" s="1097"/>
      <c r="I49" s="488"/>
      <c r="J49" s="488"/>
      <c r="K49" s="488"/>
      <c r="L49" s="488"/>
      <c r="M49" s="488"/>
      <c r="N49" s="319"/>
      <c r="O49" s="2"/>
    </row>
    <row r="50" spans="1:15" ht="20.25" customHeight="1" x14ac:dyDescent="0.2">
      <c r="A50" s="2"/>
      <c r="B50" s="227"/>
      <c r="C50" s="817"/>
      <c r="D50" s="13"/>
      <c r="E50" s="8"/>
      <c r="F50" s="576"/>
      <c r="G50" s="939"/>
      <c r="H50" s="576"/>
      <c r="I50" s="488"/>
      <c r="J50" s="488"/>
      <c r="K50" s="488"/>
      <c r="L50" s="488"/>
      <c r="M50" s="488"/>
      <c r="N50" s="320"/>
      <c r="O50" s="2"/>
    </row>
    <row r="51" spans="1:15" x14ac:dyDescent="0.2">
      <c r="A51" s="2"/>
      <c r="B51" s="371">
        <v>2</v>
      </c>
      <c r="C51" s="1397">
        <v>42370</v>
      </c>
      <c r="D51" s="1397"/>
      <c r="E51" s="1397"/>
      <c r="F51" s="1397"/>
      <c r="G51" s="1397"/>
      <c r="H51" s="1397"/>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17"/>
      <c r="C1" s="217"/>
      <c r="D1" s="217"/>
      <c r="E1" s="217"/>
      <c r="F1" s="217"/>
      <c r="G1" s="218"/>
      <c r="H1" s="218"/>
      <c r="I1" s="218"/>
      <c r="J1" s="218"/>
      <c r="K1" s="218"/>
      <c r="L1" s="218"/>
      <c r="M1" s="218"/>
      <c r="N1" s="218"/>
      <c r="O1" s="218"/>
      <c r="P1" s="218"/>
      <c r="Q1" s="218"/>
      <c r="R1" s="218"/>
      <c r="S1" s="218"/>
      <c r="T1" s="218"/>
      <c r="U1" s="218"/>
      <c r="V1" s="218"/>
      <c r="W1" s="218"/>
      <c r="X1" s="1485" t="s">
        <v>324</v>
      </c>
      <c r="Y1" s="1485"/>
      <c r="Z1" s="1485"/>
      <c r="AA1" s="1485"/>
      <c r="AB1" s="1485"/>
      <c r="AC1" s="1485"/>
      <c r="AD1" s="1485"/>
      <c r="AE1" s="1485"/>
      <c r="AF1" s="1485"/>
      <c r="AG1" s="2"/>
    </row>
    <row r="2" spans="1:33" ht="6" customHeight="1" x14ac:dyDescent="0.2">
      <c r="A2" s="219"/>
      <c r="B2" s="1488"/>
      <c r="C2" s="1488"/>
      <c r="D2" s="1488"/>
      <c r="E2" s="16"/>
      <c r="F2" s="16"/>
      <c r="G2" s="16"/>
      <c r="H2" s="16"/>
      <c r="I2" s="16"/>
      <c r="J2" s="216"/>
      <c r="K2" s="216"/>
      <c r="L2" s="216"/>
      <c r="M2" s="216"/>
      <c r="N2" s="216"/>
      <c r="O2" s="216"/>
      <c r="P2" s="216"/>
      <c r="Q2" s="216"/>
      <c r="R2" s="216"/>
      <c r="S2" s="216"/>
      <c r="T2" s="216"/>
      <c r="U2" s="216"/>
      <c r="V2" s="216"/>
      <c r="W2" s="216"/>
      <c r="X2" s="216"/>
      <c r="Y2" s="216"/>
      <c r="Z2" s="4"/>
      <c r="AA2" s="4"/>
      <c r="AB2" s="4"/>
      <c r="AC2" s="4"/>
      <c r="AD2" s="4"/>
      <c r="AE2" s="4"/>
      <c r="AF2" s="4"/>
      <c r="AG2" s="2"/>
    </row>
    <row r="3" spans="1:33" ht="12" customHeight="1" x14ac:dyDescent="0.2">
      <c r="A3" s="219"/>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x14ac:dyDescent="0.2">
      <c r="A4" s="220"/>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x14ac:dyDescent="0.2">
      <c r="A5" s="219"/>
      <c r="B5" s="4"/>
      <c r="C5" s="8"/>
      <c r="D5" s="8"/>
      <c r="E5" s="8"/>
      <c r="F5" s="1644"/>
      <c r="G5" s="1644"/>
      <c r="H5" s="1644"/>
      <c r="I5" s="1644"/>
      <c r="J5" s="1644"/>
      <c r="K5" s="1644"/>
      <c r="L5" s="1644"/>
      <c r="M5" s="8"/>
      <c r="N5" s="8"/>
      <c r="O5" s="8"/>
      <c r="P5" s="8"/>
      <c r="Q5" s="8"/>
      <c r="R5" s="3"/>
      <c r="S5" s="3"/>
      <c r="T5" s="3"/>
      <c r="U5" s="61"/>
      <c r="V5" s="3"/>
      <c r="W5" s="3"/>
      <c r="X5" s="3"/>
      <c r="Y5" s="3"/>
      <c r="Z5" s="3"/>
      <c r="AA5" s="3"/>
      <c r="AB5" s="3"/>
      <c r="AC5" s="3"/>
      <c r="AD5" s="3"/>
      <c r="AE5" s="3"/>
      <c r="AF5" s="4"/>
      <c r="AG5" s="2"/>
    </row>
    <row r="6" spans="1:33" ht="9.75" customHeight="1" x14ac:dyDescent="0.2">
      <c r="A6" s="219"/>
      <c r="B6" s="4"/>
      <c r="C6" s="8"/>
      <c r="D6" s="8"/>
      <c r="E6" s="10"/>
      <c r="F6" s="1641"/>
      <c r="G6" s="1641"/>
      <c r="H6" s="1641"/>
      <c r="I6" s="1641"/>
      <c r="J6" s="1641"/>
      <c r="K6" s="1641"/>
      <c r="L6" s="1641"/>
      <c r="M6" s="1641"/>
      <c r="N6" s="1641"/>
      <c r="O6" s="1641"/>
      <c r="P6" s="1641"/>
      <c r="Q6" s="1641"/>
      <c r="R6" s="1641"/>
      <c r="S6" s="1641"/>
      <c r="T6" s="1641"/>
      <c r="U6" s="1641"/>
      <c r="V6" s="1641"/>
      <c r="W6" s="10"/>
      <c r="X6" s="1641"/>
      <c r="Y6" s="1641"/>
      <c r="Z6" s="1641"/>
      <c r="AA6" s="1641"/>
      <c r="AB6" s="1641"/>
      <c r="AC6" s="1641"/>
      <c r="AD6" s="1641"/>
      <c r="AE6" s="10"/>
      <c r="AF6" s="4"/>
      <c r="AG6" s="2"/>
    </row>
    <row r="7" spans="1:33" ht="12.75" customHeight="1" x14ac:dyDescent="0.2">
      <c r="A7" s="219"/>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x14ac:dyDescent="0.2">
      <c r="A8" s="364"/>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x14ac:dyDescent="0.2">
      <c r="A9" s="219"/>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x14ac:dyDescent="0.2">
      <c r="A10" s="219"/>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x14ac:dyDescent="0.2">
      <c r="A11" s="219"/>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x14ac:dyDescent="0.2">
      <c r="A12" s="219"/>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x14ac:dyDescent="0.2">
      <c r="A13" s="219"/>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x14ac:dyDescent="0.2">
      <c r="A14" s="219"/>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x14ac:dyDescent="0.2">
      <c r="A15" s="219"/>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x14ac:dyDescent="0.2">
      <c r="A16" s="219"/>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x14ac:dyDescent="0.2">
      <c r="A17" s="219"/>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x14ac:dyDescent="0.2">
      <c r="A18" s="219"/>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x14ac:dyDescent="0.2">
      <c r="A19" s="219"/>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x14ac:dyDescent="0.2">
      <c r="A20" s="219"/>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x14ac:dyDescent="0.2">
      <c r="A21" s="219"/>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x14ac:dyDescent="0.2">
      <c r="A22" s="219"/>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x14ac:dyDescent="0.2">
      <c r="A23" s="219"/>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x14ac:dyDescent="0.2">
      <c r="A24" s="219"/>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x14ac:dyDescent="0.2">
      <c r="A25" s="219"/>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x14ac:dyDescent="0.2">
      <c r="A26" s="219"/>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x14ac:dyDescent="0.2">
      <c r="A27" s="219"/>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x14ac:dyDescent="0.2">
      <c r="A28" s="219"/>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x14ac:dyDescent="0.2">
      <c r="A29" s="219"/>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x14ac:dyDescent="0.2">
      <c r="A30" s="219"/>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x14ac:dyDescent="0.2">
      <c r="A31" s="219"/>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x14ac:dyDescent="0.2">
      <c r="A32" s="219"/>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x14ac:dyDescent="0.2">
      <c r="A33" s="219"/>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x14ac:dyDescent="0.2">
      <c r="A34" s="219"/>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x14ac:dyDescent="0.2">
      <c r="A35" s="219"/>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x14ac:dyDescent="0.2">
      <c r="A36" s="219"/>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x14ac:dyDescent="0.2">
      <c r="A37" s="219"/>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x14ac:dyDescent="0.2">
      <c r="A38" s="219"/>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x14ac:dyDescent="0.2">
      <c r="A39" s="219"/>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x14ac:dyDescent="0.2">
      <c r="A40" s="219"/>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x14ac:dyDescent="0.2">
      <c r="A41" s="219"/>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x14ac:dyDescent="0.2">
      <c r="A42" s="219"/>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x14ac:dyDescent="0.2">
      <c r="A43" s="219"/>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x14ac:dyDescent="0.2">
      <c r="A44" s="219"/>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x14ac:dyDescent="0.2">
      <c r="A45" s="219"/>
      <c r="B45" s="4"/>
      <c r="C45" s="8"/>
      <c r="D45" s="8"/>
      <c r="E45" s="10"/>
      <c r="F45" s="1641"/>
      <c r="G45" s="1641"/>
      <c r="H45" s="1641"/>
      <c r="I45" s="1641"/>
      <c r="J45" s="1641"/>
      <c r="K45" s="1641"/>
      <c r="L45" s="1641"/>
      <c r="M45" s="1641"/>
      <c r="N45" s="1641"/>
      <c r="O45" s="1641"/>
      <c r="P45" s="1641"/>
      <c r="Q45" s="1641"/>
      <c r="R45" s="1641"/>
      <c r="S45" s="1641"/>
      <c r="T45" s="1641"/>
      <c r="U45" s="1641"/>
      <c r="V45" s="1641"/>
      <c r="W45" s="10"/>
      <c r="X45" s="1641"/>
      <c r="Y45" s="1641"/>
      <c r="Z45" s="1641"/>
      <c r="AA45" s="1641"/>
      <c r="AB45" s="1641"/>
      <c r="AC45" s="1641"/>
      <c r="AD45" s="1641"/>
      <c r="AE45" s="10"/>
      <c r="AF45" s="4"/>
      <c r="AG45" s="2"/>
    </row>
    <row r="46" spans="1:33" ht="12.75" customHeight="1" x14ac:dyDescent="0.2">
      <c r="A46" s="219"/>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x14ac:dyDescent="0.2">
      <c r="A47" s="219"/>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x14ac:dyDescent="0.2">
      <c r="A48" s="365"/>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x14ac:dyDescent="0.2">
      <c r="A49" s="219"/>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x14ac:dyDescent="0.2">
      <c r="A50" s="219"/>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x14ac:dyDescent="0.2">
      <c r="A51" s="219"/>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x14ac:dyDescent="0.2">
      <c r="A52" s="219"/>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x14ac:dyDescent="0.2">
      <c r="A53" s="219"/>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x14ac:dyDescent="0.2">
      <c r="A54" s="219"/>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x14ac:dyDescent="0.2">
      <c r="A55" s="219"/>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x14ac:dyDescent="0.2">
      <c r="A56" s="219"/>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x14ac:dyDescent="0.2">
      <c r="A57" s="219"/>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x14ac:dyDescent="0.2">
      <c r="A58" s="219"/>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x14ac:dyDescent="0.2">
      <c r="A59" s="219"/>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x14ac:dyDescent="0.2">
      <c r="A60" s="219"/>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x14ac:dyDescent="0.2">
      <c r="A61" s="219"/>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x14ac:dyDescent="0.2">
      <c r="A62" s="219"/>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x14ac:dyDescent="0.2">
      <c r="A63" s="219"/>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x14ac:dyDescent="0.2">
      <c r="A64" s="219"/>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x14ac:dyDescent="0.2">
      <c r="A65" s="219"/>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x14ac:dyDescent="0.2">
      <c r="A66" s="219"/>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x14ac:dyDescent="0.2">
      <c r="A67" s="219"/>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x14ac:dyDescent="0.2">
      <c r="A68" s="219"/>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x14ac:dyDescent="0.15">
      <c r="A69" s="3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x14ac:dyDescent="0.2">
      <c r="A70" s="219"/>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x14ac:dyDescent="0.2">
      <c r="A71" s="219"/>
      <c r="B71" s="369">
        <v>22</v>
      </c>
      <c r="C71" s="1642">
        <v>42370</v>
      </c>
      <c r="D71" s="1643"/>
      <c r="E71" s="1643"/>
      <c r="F71" s="1643"/>
      <c r="G71" s="1639"/>
      <c r="H71" s="1640"/>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547" t="s">
        <v>327</v>
      </c>
      <c r="C1" s="1547"/>
      <c r="D1" s="1547"/>
      <c r="E1" s="1547"/>
      <c r="F1" s="1547"/>
      <c r="G1" s="1547"/>
      <c r="H1" s="1547"/>
      <c r="I1" s="218"/>
      <c r="J1" s="218"/>
      <c r="K1" s="218"/>
      <c r="L1" s="218"/>
      <c r="M1" s="218"/>
      <c r="N1" s="218"/>
      <c r="O1" s="218"/>
      <c r="P1" s="218"/>
      <c r="Q1" s="218"/>
      <c r="R1" s="218"/>
      <c r="S1" s="218"/>
      <c r="T1" s="218"/>
      <c r="U1" s="218"/>
      <c r="V1" s="218"/>
      <c r="W1" s="218"/>
      <c r="X1" s="266"/>
      <c r="Y1" s="222"/>
      <c r="Z1" s="222"/>
      <c r="AA1" s="222"/>
      <c r="AB1" s="222"/>
      <c r="AC1" s="222"/>
      <c r="AD1" s="222"/>
      <c r="AE1" s="222"/>
      <c r="AF1" s="222"/>
      <c r="AG1" s="2"/>
    </row>
    <row r="2" spans="1:33" ht="6" customHeight="1" x14ac:dyDescent="0.2">
      <c r="A2" s="2"/>
      <c r="B2" s="1488"/>
      <c r="C2" s="1488"/>
      <c r="D2" s="1488"/>
      <c r="E2" s="16"/>
      <c r="F2" s="16"/>
      <c r="G2" s="16"/>
      <c r="H2" s="16"/>
      <c r="I2" s="16"/>
      <c r="J2" s="216"/>
      <c r="K2" s="216"/>
      <c r="L2" s="216"/>
      <c r="M2" s="216"/>
      <c r="N2" s="216"/>
      <c r="O2" s="216"/>
      <c r="P2" s="216"/>
      <c r="Q2" s="216"/>
      <c r="R2" s="216"/>
      <c r="S2" s="216"/>
      <c r="T2" s="216"/>
      <c r="U2" s="216"/>
      <c r="V2" s="216"/>
      <c r="W2" s="216"/>
      <c r="X2" s="216"/>
      <c r="Y2" s="216"/>
      <c r="Z2" s="4"/>
      <c r="AA2" s="4"/>
      <c r="AB2" s="4"/>
      <c r="AC2" s="4"/>
      <c r="AD2" s="4"/>
      <c r="AE2" s="4"/>
      <c r="AF2" s="4"/>
      <c r="AG2" s="227"/>
    </row>
    <row r="3" spans="1:33" ht="12" customHeight="1" x14ac:dyDescent="0.2">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7"/>
    </row>
    <row r="4" spans="1:33" s="7" customFormat="1" ht="13.5" customHeight="1" x14ac:dyDescent="0.2">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6"/>
    </row>
    <row r="5" spans="1:33" ht="3.75" customHeight="1" x14ac:dyDescent="0.2">
      <c r="A5" s="2"/>
      <c r="B5" s="4"/>
      <c r="C5" s="8"/>
      <c r="D5" s="8"/>
      <c r="E5" s="8"/>
      <c r="F5" s="1644"/>
      <c r="G5" s="1644"/>
      <c r="H5" s="1644"/>
      <c r="I5" s="1644"/>
      <c r="J5" s="1644"/>
      <c r="K5" s="1644"/>
      <c r="L5" s="1644"/>
      <c r="M5" s="8"/>
      <c r="N5" s="8"/>
      <c r="O5" s="8"/>
      <c r="P5" s="8"/>
      <c r="Q5" s="8"/>
      <c r="R5" s="3"/>
      <c r="S5" s="3"/>
      <c r="T5" s="3"/>
      <c r="U5" s="61"/>
      <c r="V5" s="3"/>
      <c r="W5" s="3"/>
      <c r="X5" s="3"/>
      <c r="Y5" s="3"/>
      <c r="Z5" s="3"/>
      <c r="AA5" s="3"/>
      <c r="AB5" s="3"/>
      <c r="AC5" s="3"/>
      <c r="AD5" s="3"/>
      <c r="AE5" s="3"/>
      <c r="AF5" s="4"/>
      <c r="AG5" s="227"/>
    </row>
    <row r="6" spans="1:33" ht="9.75" customHeight="1" x14ac:dyDescent="0.2">
      <c r="A6" s="2"/>
      <c r="B6" s="4"/>
      <c r="C6" s="8"/>
      <c r="D6" s="8"/>
      <c r="E6" s="10"/>
      <c r="F6" s="1641"/>
      <c r="G6" s="1641"/>
      <c r="H6" s="1641"/>
      <c r="I6" s="1641"/>
      <c r="J6" s="1641"/>
      <c r="K6" s="1641"/>
      <c r="L6" s="1641"/>
      <c r="M6" s="1641"/>
      <c r="N6" s="1641"/>
      <c r="O6" s="1641"/>
      <c r="P6" s="1641"/>
      <c r="Q6" s="1641"/>
      <c r="R6" s="1641"/>
      <c r="S6" s="1641"/>
      <c r="T6" s="1641"/>
      <c r="U6" s="1641"/>
      <c r="V6" s="1641"/>
      <c r="W6" s="10"/>
      <c r="X6" s="1641"/>
      <c r="Y6" s="1641"/>
      <c r="Z6" s="1641"/>
      <c r="AA6" s="1641"/>
      <c r="AB6" s="1641"/>
      <c r="AC6" s="1641"/>
      <c r="AD6" s="1641"/>
      <c r="AE6" s="10"/>
      <c r="AF6" s="4"/>
      <c r="AG6" s="227"/>
    </row>
    <row r="7" spans="1:33" ht="12.75" customHeight="1" x14ac:dyDescent="0.2">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7"/>
    </row>
    <row r="8" spans="1:33" s="50" customFormat="1" ht="13.5" hidden="1" customHeight="1" x14ac:dyDescent="0.2">
      <c r="A8" s="47"/>
      <c r="B8" s="48"/>
      <c r="C8" s="1645"/>
      <c r="D8" s="1645"/>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43"/>
    </row>
    <row r="9" spans="1:33" s="50" customFormat="1" ht="6" hidden="1" customHeight="1" x14ac:dyDescent="0.2">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43"/>
    </row>
    <row r="10" spans="1:33" s="62" customFormat="1" ht="15" customHeight="1" x14ac:dyDescent="0.2">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40"/>
    </row>
    <row r="11" spans="1:33" ht="12" customHeight="1" x14ac:dyDescent="0.2">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7"/>
    </row>
    <row r="12" spans="1:33" ht="12" customHeight="1" x14ac:dyDescent="0.2">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7"/>
    </row>
    <row r="13" spans="1:33" ht="12" customHeight="1" x14ac:dyDescent="0.2">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7"/>
    </row>
    <row r="14" spans="1:33" ht="12" customHeight="1" x14ac:dyDescent="0.2">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7"/>
    </row>
    <row r="15" spans="1:33" ht="12" customHeight="1" x14ac:dyDescent="0.2">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7"/>
    </row>
    <row r="16" spans="1:33" ht="12" customHeight="1" x14ac:dyDescent="0.2">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7"/>
    </row>
    <row r="17" spans="1:33" ht="12" customHeight="1" x14ac:dyDescent="0.2">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7"/>
    </row>
    <row r="18" spans="1:33" ht="12" customHeight="1" x14ac:dyDescent="0.2">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7"/>
    </row>
    <row r="19" spans="1:33" ht="12" customHeight="1" x14ac:dyDescent="0.2">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7"/>
    </row>
    <row r="20" spans="1:33" ht="12" customHeight="1" x14ac:dyDescent="0.2">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7"/>
    </row>
    <row r="21" spans="1:33" ht="12" customHeight="1" x14ac:dyDescent="0.2">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7"/>
    </row>
    <row r="22" spans="1:33" ht="12" customHeight="1" x14ac:dyDescent="0.2">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7"/>
    </row>
    <row r="23" spans="1:33" ht="12" customHeight="1" x14ac:dyDescent="0.2">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7"/>
    </row>
    <row r="24" spans="1:33" ht="12" customHeight="1" x14ac:dyDescent="0.2">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7"/>
    </row>
    <row r="25" spans="1:33" ht="12" customHeight="1" x14ac:dyDescent="0.2">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7"/>
    </row>
    <row r="26" spans="1:33" ht="12" customHeight="1" x14ac:dyDescent="0.2">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7"/>
    </row>
    <row r="27" spans="1:33" ht="12" customHeight="1" x14ac:dyDescent="0.2">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7"/>
    </row>
    <row r="28" spans="1:33" ht="12" customHeight="1" x14ac:dyDescent="0.2">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7"/>
    </row>
    <row r="29" spans="1:33" ht="12" customHeight="1" x14ac:dyDescent="0.2">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7"/>
    </row>
    <row r="30" spans="1:33" ht="12" customHeight="1" x14ac:dyDescent="0.2">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7"/>
    </row>
    <row r="31" spans="1:33" ht="6" customHeight="1" x14ac:dyDescent="0.2">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7"/>
    </row>
    <row r="32" spans="1:33" ht="6" customHeight="1" x14ac:dyDescent="0.2">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7"/>
    </row>
    <row r="33" spans="1:33" ht="9" customHeight="1" x14ac:dyDescent="0.2">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7"/>
    </row>
    <row r="34" spans="1:33" ht="12.75" customHeight="1" x14ac:dyDescent="0.2">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7"/>
    </row>
    <row r="35" spans="1:33" ht="12.75" customHeight="1" x14ac:dyDescent="0.2">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7"/>
    </row>
    <row r="36" spans="1:33" ht="15.75" customHeight="1" x14ac:dyDescent="0.2">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7"/>
    </row>
    <row r="37" spans="1:33" ht="20.25" customHeight="1" x14ac:dyDescent="0.2">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7"/>
    </row>
    <row r="38" spans="1:33" ht="15.75" customHeight="1" x14ac:dyDescent="0.2">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7"/>
    </row>
    <row r="39" spans="1:33" ht="12.75" customHeight="1" x14ac:dyDescent="0.2">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7"/>
    </row>
    <row r="40" spans="1:33" ht="12" customHeight="1" x14ac:dyDescent="0.2">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7"/>
    </row>
    <row r="41" spans="1:33" ht="12.75" customHeight="1" x14ac:dyDescent="0.2">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7"/>
    </row>
    <row r="42" spans="1:33" ht="12.75" customHeight="1" x14ac:dyDescent="0.2">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7"/>
    </row>
    <row r="43" spans="1:33" ht="9" customHeight="1" x14ac:dyDescent="0.2">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7"/>
    </row>
    <row r="44" spans="1:33" ht="19.5" customHeight="1" x14ac:dyDescent="0.2">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7"/>
    </row>
    <row r="45" spans="1:33" ht="13.5" customHeight="1" x14ac:dyDescent="0.2">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7"/>
    </row>
    <row r="46" spans="1:33" ht="3.75" customHeight="1" x14ac:dyDescent="0.2">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7"/>
    </row>
    <row r="47" spans="1:33" ht="11.25" customHeight="1" x14ac:dyDescent="0.2">
      <c r="A47" s="2"/>
      <c r="B47" s="4"/>
      <c r="C47" s="8"/>
      <c r="D47" s="8"/>
      <c r="E47" s="10"/>
      <c r="F47" s="1641"/>
      <c r="G47" s="1641"/>
      <c r="H47" s="1641"/>
      <c r="I47" s="1641"/>
      <c r="J47" s="1641"/>
      <c r="K47" s="1641"/>
      <c r="L47" s="1641"/>
      <c r="M47" s="1641"/>
      <c r="N47" s="1641"/>
      <c r="O47" s="1641"/>
      <c r="P47" s="1641"/>
      <c r="Q47" s="1641"/>
      <c r="R47" s="1641"/>
      <c r="S47" s="1641"/>
      <c r="T47" s="1641"/>
      <c r="U47" s="1641"/>
      <c r="V47" s="1641"/>
      <c r="W47" s="10"/>
      <c r="X47" s="1641"/>
      <c r="Y47" s="1641"/>
      <c r="Z47" s="1641"/>
      <c r="AA47" s="1641"/>
      <c r="AB47" s="1641"/>
      <c r="AC47" s="1641"/>
      <c r="AD47" s="1641"/>
      <c r="AE47" s="10"/>
      <c r="AF47" s="4"/>
      <c r="AG47" s="227"/>
    </row>
    <row r="48" spans="1:33" ht="12.75" customHeight="1" x14ac:dyDescent="0.2">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7"/>
    </row>
    <row r="49" spans="1:33" ht="6" customHeight="1" x14ac:dyDescent="0.2">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7"/>
    </row>
    <row r="50" spans="1:33" s="50" customFormat="1" ht="12" customHeight="1" x14ac:dyDescent="0.2">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43"/>
    </row>
    <row r="51" spans="1:33" ht="12" customHeight="1" x14ac:dyDescent="0.2">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7"/>
    </row>
    <row r="52" spans="1:33" ht="12" customHeight="1" x14ac:dyDescent="0.2">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7"/>
    </row>
    <row r="53" spans="1:33" ht="12" customHeight="1" x14ac:dyDescent="0.2">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7"/>
    </row>
    <row r="54" spans="1:33" ht="12" customHeight="1" x14ac:dyDescent="0.2">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7"/>
    </row>
    <row r="55" spans="1:33" ht="12" customHeight="1" x14ac:dyDescent="0.2">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7"/>
    </row>
    <row r="56" spans="1:33" ht="12" customHeight="1" x14ac:dyDescent="0.2">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7"/>
    </row>
    <row r="57" spans="1:33" ht="12" customHeight="1" x14ac:dyDescent="0.2">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7"/>
    </row>
    <row r="58" spans="1:33" ht="12" customHeight="1" x14ac:dyDescent="0.2">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7"/>
    </row>
    <row r="59" spans="1:33" ht="12" customHeight="1" x14ac:dyDescent="0.2">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7"/>
    </row>
    <row r="60" spans="1:33" ht="12" customHeight="1" x14ac:dyDescent="0.2">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7"/>
    </row>
    <row r="61" spans="1:33" ht="12" customHeight="1" x14ac:dyDescent="0.2">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7"/>
    </row>
    <row r="62" spans="1:33" ht="12" customHeight="1" x14ac:dyDescent="0.2">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7"/>
    </row>
    <row r="63" spans="1:33" ht="12" customHeight="1" x14ac:dyDescent="0.2">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7"/>
    </row>
    <row r="64" spans="1:33" ht="12" customHeight="1" x14ac:dyDescent="0.2">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7"/>
    </row>
    <row r="65" spans="1:33" ht="12" customHeight="1" x14ac:dyDescent="0.2">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7"/>
    </row>
    <row r="66" spans="1:33" ht="12" customHeight="1" x14ac:dyDescent="0.2">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7"/>
    </row>
    <row r="67" spans="1:33" ht="12" customHeight="1" x14ac:dyDescent="0.2">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7"/>
    </row>
    <row r="68" spans="1:33" ht="12" customHeight="1" x14ac:dyDescent="0.2">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7"/>
    </row>
    <row r="69" spans="1:33" ht="12" customHeight="1" x14ac:dyDescent="0.2">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7"/>
    </row>
    <row r="70" spans="1:33" ht="12" customHeight="1" x14ac:dyDescent="0.2">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7"/>
    </row>
    <row r="71" spans="1:33" s="67" customFormat="1" ht="9.75" customHeight="1" x14ac:dyDescent="0.15">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67"/>
    </row>
    <row r="72" spans="1:33" ht="11.25" customHeight="1" x14ac:dyDescent="0.2">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7"/>
    </row>
    <row r="73" spans="1:33" ht="13.5" customHeight="1" x14ac:dyDescent="0.2">
      <c r="A73" s="2"/>
      <c r="B73" s="1"/>
      <c r="C73" s="1"/>
      <c r="D73" s="1"/>
      <c r="I73" s="4"/>
      <c r="J73" s="4"/>
      <c r="K73" s="4"/>
      <c r="L73" s="4"/>
      <c r="M73" s="4"/>
      <c r="N73" s="4"/>
      <c r="O73" s="4"/>
      <c r="P73" s="4"/>
      <c r="Q73" s="4"/>
      <c r="R73" s="4"/>
      <c r="S73" s="4"/>
      <c r="T73" s="4"/>
      <c r="U73" s="4"/>
      <c r="V73" s="68"/>
      <c r="W73" s="4"/>
      <c r="X73" s="4"/>
      <c r="Y73" s="4"/>
      <c r="Z73" s="1412">
        <v>42370</v>
      </c>
      <c r="AA73" s="1412"/>
      <c r="AB73" s="1412"/>
      <c r="AC73" s="1412"/>
      <c r="AD73" s="1412"/>
      <c r="AE73" s="1412"/>
      <c r="AF73" s="369">
        <v>23</v>
      </c>
      <c r="AG73" s="227"/>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workbookViewId="0"/>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37"/>
      <c r="B1" s="337"/>
      <c r="C1" s="337"/>
      <c r="D1" s="337"/>
      <c r="E1" s="337"/>
    </row>
    <row r="2" spans="1:5" ht="13.5" customHeight="1" x14ac:dyDescent="0.2">
      <c r="A2" s="337"/>
      <c r="B2" s="337"/>
      <c r="C2" s="337"/>
      <c r="D2" s="337"/>
      <c r="E2" s="337"/>
    </row>
    <row r="3" spans="1:5" ht="13.5" customHeight="1" x14ac:dyDescent="0.2">
      <c r="A3" s="337"/>
      <c r="B3" s="337"/>
      <c r="C3" s="337"/>
      <c r="D3" s="337"/>
      <c r="E3" s="337"/>
    </row>
    <row r="4" spans="1:5" s="7" customFormat="1" ht="13.5" customHeight="1" x14ac:dyDescent="0.2">
      <c r="A4" s="337"/>
      <c r="B4" s="337"/>
      <c r="C4" s="337"/>
      <c r="D4" s="337"/>
      <c r="E4" s="337"/>
    </row>
    <row r="5" spans="1:5" ht="13.5" customHeight="1" x14ac:dyDescent="0.2">
      <c r="A5" s="337"/>
      <c r="B5" s="337"/>
      <c r="C5" s="337"/>
      <c r="D5" s="337"/>
      <c r="E5" s="337"/>
    </row>
    <row r="6" spans="1:5" ht="13.5" customHeight="1" x14ac:dyDescent="0.2">
      <c r="A6" s="337"/>
      <c r="B6" s="337"/>
      <c r="C6" s="337"/>
      <c r="D6" s="337"/>
      <c r="E6" s="337"/>
    </row>
    <row r="7" spans="1:5" ht="13.5" customHeight="1" x14ac:dyDescent="0.2">
      <c r="A7" s="337"/>
      <c r="B7" s="337"/>
      <c r="C7" s="337"/>
      <c r="D7" s="337"/>
      <c r="E7" s="337"/>
    </row>
    <row r="8" spans="1:5" ht="13.5" customHeight="1" x14ac:dyDescent="0.2">
      <c r="A8" s="337"/>
      <c r="B8" s="337"/>
      <c r="C8" s="337"/>
      <c r="D8" s="337"/>
      <c r="E8" s="337"/>
    </row>
    <row r="9" spans="1:5" ht="13.5" customHeight="1" x14ac:dyDescent="0.2">
      <c r="A9" s="337"/>
      <c r="B9" s="337"/>
      <c r="C9" s="337"/>
      <c r="D9" s="337"/>
      <c r="E9" s="337"/>
    </row>
    <row r="10" spans="1:5" ht="13.5" customHeight="1" x14ac:dyDescent="0.2">
      <c r="A10" s="337"/>
      <c r="B10" s="337"/>
      <c r="C10" s="337"/>
      <c r="D10" s="337"/>
      <c r="E10" s="337"/>
    </row>
    <row r="11" spans="1:5" ht="13.5" customHeight="1" x14ac:dyDescent="0.2">
      <c r="A11" s="337"/>
      <c r="B11" s="337"/>
      <c r="C11" s="337"/>
      <c r="D11" s="337"/>
      <c r="E11" s="337"/>
    </row>
    <row r="12" spans="1:5" ht="13.5" customHeight="1" x14ac:dyDescent="0.2">
      <c r="A12" s="337"/>
      <c r="B12" s="337"/>
      <c r="C12" s="337"/>
      <c r="D12" s="337"/>
      <c r="E12" s="337"/>
    </row>
    <row r="13" spans="1:5" ht="13.5" customHeight="1" x14ac:dyDescent="0.2">
      <c r="A13" s="337"/>
      <c r="B13" s="337"/>
      <c r="C13" s="337"/>
      <c r="D13" s="337"/>
      <c r="E13" s="337"/>
    </row>
    <row r="14" spans="1:5" ht="13.5" customHeight="1" x14ac:dyDescent="0.2">
      <c r="A14" s="337"/>
      <c r="B14" s="337"/>
      <c r="C14" s="337"/>
      <c r="D14" s="337"/>
      <c r="E14" s="337"/>
    </row>
    <row r="15" spans="1:5" ht="13.5" customHeight="1" x14ac:dyDescent="0.2">
      <c r="A15" s="337"/>
      <c r="B15" s="337"/>
      <c r="C15" s="337"/>
      <c r="D15" s="337"/>
      <c r="E15" s="337"/>
    </row>
    <row r="16" spans="1:5" ht="13.5" customHeight="1" x14ac:dyDescent="0.2">
      <c r="A16" s="337"/>
      <c r="B16" s="337"/>
      <c r="C16" s="337"/>
      <c r="D16" s="337"/>
      <c r="E16" s="337"/>
    </row>
    <row r="17" spans="1:5" ht="13.5" customHeight="1" x14ac:dyDescent="0.2">
      <c r="A17" s="337"/>
      <c r="B17" s="337"/>
      <c r="C17" s="337"/>
      <c r="D17" s="337"/>
      <c r="E17" s="337"/>
    </row>
    <row r="18" spans="1:5" ht="13.5" customHeight="1" x14ac:dyDescent="0.2">
      <c r="A18" s="337"/>
      <c r="B18" s="337"/>
      <c r="C18" s="337"/>
      <c r="D18" s="337"/>
      <c r="E18" s="337"/>
    </row>
    <row r="19" spans="1:5" ht="13.5" customHeight="1" x14ac:dyDescent="0.2">
      <c r="A19" s="337"/>
      <c r="B19" s="337"/>
      <c r="C19" s="337"/>
      <c r="D19" s="337"/>
      <c r="E19" s="337"/>
    </row>
    <row r="20" spans="1:5" ht="13.5" customHeight="1" x14ac:dyDescent="0.2">
      <c r="A20" s="337"/>
      <c r="B20" s="337"/>
      <c r="C20" s="337"/>
      <c r="D20" s="337"/>
      <c r="E20" s="337"/>
    </row>
    <row r="21" spans="1:5" ht="13.5" customHeight="1" x14ac:dyDescent="0.2">
      <c r="A21" s="337"/>
      <c r="B21" s="337"/>
      <c r="C21" s="337"/>
      <c r="D21" s="337"/>
      <c r="E21" s="337"/>
    </row>
    <row r="22" spans="1:5" ht="13.5" customHeight="1" x14ac:dyDescent="0.2">
      <c r="A22" s="337"/>
      <c r="B22" s="337"/>
      <c r="C22" s="337"/>
      <c r="D22" s="337"/>
      <c r="E22" s="337"/>
    </row>
    <row r="23" spans="1:5" ht="13.5" customHeight="1" x14ac:dyDescent="0.2">
      <c r="A23" s="337"/>
      <c r="B23" s="337"/>
      <c r="C23" s="337"/>
      <c r="D23" s="337"/>
      <c r="E23" s="337"/>
    </row>
    <row r="24" spans="1:5" ht="13.5" customHeight="1" x14ac:dyDescent="0.2">
      <c r="A24" s="337"/>
      <c r="B24" s="337"/>
      <c r="C24" s="337"/>
      <c r="D24" s="337"/>
      <c r="E24" s="337"/>
    </row>
    <row r="25" spans="1:5" ht="13.5" customHeight="1" x14ac:dyDescent="0.2">
      <c r="A25" s="337"/>
      <c r="B25" s="337"/>
      <c r="C25" s="337"/>
      <c r="D25" s="337"/>
      <c r="E25" s="337"/>
    </row>
    <row r="26" spans="1:5" ht="13.5" customHeight="1" x14ac:dyDescent="0.2">
      <c r="A26" s="337"/>
      <c r="B26" s="337"/>
      <c r="C26" s="337"/>
      <c r="D26" s="337"/>
      <c r="E26" s="337"/>
    </row>
    <row r="27" spans="1:5" ht="13.5" customHeight="1" x14ac:dyDescent="0.2">
      <c r="A27" s="337"/>
      <c r="B27" s="337"/>
      <c r="C27" s="337"/>
      <c r="D27" s="337"/>
      <c r="E27" s="337"/>
    </row>
    <row r="28" spans="1:5" ht="13.5" customHeight="1" x14ac:dyDescent="0.2">
      <c r="A28" s="337"/>
      <c r="B28" s="337"/>
      <c r="C28" s="337"/>
      <c r="D28" s="337"/>
      <c r="E28" s="337"/>
    </row>
    <row r="29" spans="1:5" ht="13.5" customHeight="1" x14ac:dyDescent="0.2">
      <c r="A29" s="337"/>
      <c r="B29" s="337"/>
      <c r="C29" s="337"/>
      <c r="D29" s="337"/>
      <c r="E29" s="337"/>
    </row>
    <row r="30" spans="1:5" ht="13.5" customHeight="1" x14ac:dyDescent="0.2">
      <c r="A30" s="337"/>
      <c r="B30" s="337"/>
      <c r="C30" s="337"/>
      <c r="D30" s="337"/>
      <c r="E30" s="337"/>
    </row>
    <row r="31" spans="1:5" ht="13.5" customHeight="1" x14ac:dyDescent="0.2">
      <c r="A31" s="337"/>
      <c r="B31" s="337"/>
      <c r="C31" s="337"/>
      <c r="D31" s="337"/>
      <c r="E31" s="337"/>
    </row>
    <row r="32" spans="1:5" ht="13.5" customHeight="1" x14ac:dyDescent="0.2">
      <c r="A32" s="337"/>
      <c r="B32" s="337"/>
      <c r="C32" s="337"/>
      <c r="D32" s="337"/>
      <c r="E32" s="337"/>
    </row>
    <row r="33" spans="1:5" ht="13.5" customHeight="1" x14ac:dyDescent="0.2">
      <c r="A33" s="337"/>
      <c r="B33" s="337"/>
      <c r="C33" s="337"/>
      <c r="D33" s="337"/>
      <c r="E33" s="337"/>
    </row>
    <row r="34" spans="1:5" ht="13.5" customHeight="1" x14ac:dyDescent="0.2">
      <c r="A34" s="337"/>
      <c r="B34" s="337"/>
      <c r="C34" s="337"/>
      <c r="D34" s="337"/>
      <c r="E34" s="337"/>
    </row>
    <row r="35" spans="1:5" ht="13.5" customHeight="1" x14ac:dyDescent="0.2">
      <c r="A35" s="337"/>
      <c r="B35" s="337"/>
      <c r="C35" s="337"/>
      <c r="D35" s="337"/>
      <c r="E35" s="337"/>
    </row>
    <row r="36" spans="1:5" ht="13.5" customHeight="1" x14ac:dyDescent="0.2">
      <c r="A36" s="337"/>
      <c r="B36" s="337"/>
      <c r="C36" s="337"/>
      <c r="D36" s="337"/>
      <c r="E36" s="337"/>
    </row>
    <row r="37" spans="1:5" ht="13.5" customHeight="1" x14ac:dyDescent="0.2">
      <c r="A37" s="337"/>
      <c r="B37" s="337"/>
      <c r="C37" s="337"/>
      <c r="D37" s="337"/>
      <c r="E37" s="337"/>
    </row>
    <row r="38" spans="1:5" ht="13.5" customHeight="1" x14ac:dyDescent="0.2">
      <c r="A38" s="337"/>
      <c r="B38" s="337"/>
      <c r="C38" s="337"/>
      <c r="D38" s="337"/>
      <c r="E38" s="337"/>
    </row>
    <row r="39" spans="1:5" ht="13.5" customHeight="1" x14ac:dyDescent="0.2">
      <c r="A39" s="337"/>
      <c r="B39" s="337"/>
      <c r="C39" s="337"/>
      <c r="D39" s="337"/>
      <c r="E39" s="337"/>
    </row>
    <row r="40" spans="1:5" ht="13.5" customHeight="1" x14ac:dyDescent="0.2">
      <c r="A40" s="337"/>
      <c r="B40" s="337"/>
      <c r="C40" s="337"/>
      <c r="D40" s="337"/>
      <c r="E40" s="337"/>
    </row>
    <row r="41" spans="1:5" ht="18.75" customHeight="1" x14ac:dyDescent="0.2">
      <c r="A41" s="337"/>
      <c r="B41" s="337" t="s">
        <v>323</v>
      </c>
      <c r="C41" s="337"/>
      <c r="D41" s="337"/>
      <c r="E41" s="337"/>
    </row>
    <row r="42" spans="1:5" ht="9" customHeight="1" x14ac:dyDescent="0.2">
      <c r="A42" s="336"/>
      <c r="B42" s="379"/>
      <c r="C42" s="380"/>
      <c r="D42" s="381"/>
      <c r="E42" s="336"/>
    </row>
    <row r="43" spans="1:5" ht="13.5" customHeight="1" x14ac:dyDescent="0.2">
      <c r="A43" s="336"/>
      <c r="B43" s="379"/>
      <c r="C43" s="376"/>
      <c r="D43" s="382" t="s">
        <v>320</v>
      </c>
      <c r="E43" s="336"/>
    </row>
    <row r="44" spans="1:5" ht="13.5" customHeight="1" x14ac:dyDescent="0.2">
      <c r="A44" s="336"/>
      <c r="B44" s="379"/>
      <c r="C44" s="387"/>
      <c r="D44" s="608" t="s">
        <v>475</v>
      </c>
      <c r="E44" s="336"/>
    </row>
    <row r="45" spans="1:5" ht="13.5" customHeight="1" x14ac:dyDescent="0.2">
      <c r="A45" s="336"/>
      <c r="B45" s="379"/>
      <c r="C45" s="383"/>
      <c r="D45" s="381"/>
      <c r="E45" s="336"/>
    </row>
    <row r="46" spans="1:5" ht="13.5" customHeight="1" x14ac:dyDescent="0.2">
      <c r="A46" s="336"/>
      <c r="B46" s="379"/>
      <c r="C46" s="377"/>
      <c r="D46" s="382" t="s">
        <v>321</v>
      </c>
      <c r="E46" s="336"/>
    </row>
    <row r="47" spans="1:5" ht="13.5" customHeight="1" x14ac:dyDescent="0.2">
      <c r="A47" s="336"/>
      <c r="B47" s="379"/>
      <c r="C47" s="380"/>
      <c r="D47" s="1103" t="s">
        <v>475</v>
      </c>
      <c r="E47" s="336"/>
    </row>
    <row r="48" spans="1:5" ht="13.5" customHeight="1" x14ac:dyDescent="0.2">
      <c r="A48" s="336"/>
      <c r="B48" s="379"/>
      <c r="C48" s="380"/>
      <c r="D48" s="381"/>
      <c r="E48" s="336"/>
    </row>
    <row r="49" spans="1:5" ht="13.5" customHeight="1" x14ac:dyDescent="0.2">
      <c r="A49" s="336"/>
      <c r="B49" s="379"/>
      <c r="C49" s="378"/>
      <c r="D49" s="382" t="s">
        <v>322</v>
      </c>
      <c r="E49" s="336"/>
    </row>
    <row r="50" spans="1:5" ht="13.5" customHeight="1" x14ac:dyDescent="0.2">
      <c r="A50" s="336"/>
      <c r="B50" s="379"/>
      <c r="C50" s="380"/>
      <c r="D50" s="608" t="s">
        <v>474</v>
      </c>
      <c r="E50" s="336"/>
    </row>
    <row r="51" spans="1:5" ht="25.5" customHeight="1" x14ac:dyDescent="0.2">
      <c r="A51" s="336"/>
      <c r="B51" s="384"/>
      <c r="C51" s="385"/>
      <c r="D51" s="386"/>
      <c r="E51" s="336"/>
    </row>
    <row r="52" spans="1:5" x14ac:dyDescent="0.2">
      <c r="A52" s="336"/>
      <c r="B52" s="337"/>
      <c r="C52" s="339"/>
      <c r="D52" s="338"/>
      <c r="E52" s="336"/>
    </row>
    <row r="53" spans="1:5" s="96" customFormat="1" x14ac:dyDescent="0.2">
      <c r="A53" s="336"/>
      <c r="B53" s="337"/>
      <c r="C53" s="339"/>
      <c r="D53" s="338"/>
      <c r="E53" s="336"/>
    </row>
    <row r="54" spans="1:5" ht="94.5" customHeight="1" x14ac:dyDescent="0.2">
      <c r="A54" s="336"/>
      <c r="B54" s="337"/>
      <c r="C54" s="339"/>
      <c r="D54" s="338"/>
      <c r="E54" s="336"/>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5"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49"/>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420" t="s">
        <v>310</v>
      </c>
      <c r="C1" s="1421"/>
      <c r="D1" s="1421"/>
      <c r="E1" s="1421"/>
      <c r="F1" s="25"/>
      <c r="G1" s="25"/>
      <c r="H1" s="25"/>
      <c r="I1" s="25"/>
      <c r="J1" s="25"/>
      <c r="K1" s="25"/>
      <c r="L1" s="25"/>
      <c r="M1" s="330"/>
      <c r="N1" s="330"/>
      <c r="O1" s="26"/>
    </row>
    <row r="2" spans="1:15" ht="8.25" customHeight="1" x14ac:dyDescent="0.2">
      <c r="A2" s="24"/>
      <c r="B2" s="335"/>
      <c r="C2" s="331"/>
      <c r="D2" s="331"/>
      <c r="E2" s="331"/>
      <c r="F2" s="331"/>
      <c r="G2" s="331"/>
      <c r="H2" s="332"/>
      <c r="I2" s="332"/>
      <c r="J2" s="332"/>
      <c r="K2" s="332"/>
      <c r="L2" s="332"/>
      <c r="M2" s="332"/>
      <c r="N2" s="333"/>
      <c r="O2" s="28"/>
    </row>
    <row r="3" spans="1:15" s="32" customFormat="1" ht="11.25" customHeight="1" x14ac:dyDescent="0.2">
      <c r="A3" s="29"/>
      <c r="B3" s="30"/>
      <c r="C3" s="1422" t="s">
        <v>54</v>
      </c>
      <c r="D3" s="1422"/>
      <c r="E3" s="1422"/>
      <c r="F3" s="1422"/>
      <c r="G3" s="1422"/>
      <c r="H3" s="1422"/>
      <c r="I3" s="1422"/>
      <c r="J3" s="1422"/>
      <c r="K3" s="1422"/>
      <c r="L3" s="1422"/>
      <c r="M3" s="1422"/>
      <c r="N3" s="334"/>
      <c r="O3" s="31"/>
    </row>
    <row r="4" spans="1:15" s="32" customFormat="1" ht="11.25" x14ac:dyDescent="0.2">
      <c r="A4" s="29"/>
      <c r="B4" s="30"/>
      <c r="C4" s="1422"/>
      <c r="D4" s="1422"/>
      <c r="E4" s="1422"/>
      <c r="F4" s="1422"/>
      <c r="G4" s="1422"/>
      <c r="H4" s="1422"/>
      <c r="I4" s="1422"/>
      <c r="J4" s="1422"/>
      <c r="K4" s="1422"/>
      <c r="L4" s="1422"/>
      <c r="M4" s="1422"/>
      <c r="N4" s="334"/>
      <c r="O4" s="31"/>
    </row>
    <row r="5" spans="1:15" s="32" customFormat="1" ht="3" customHeight="1" x14ac:dyDescent="0.2">
      <c r="A5" s="29"/>
      <c r="B5" s="30"/>
      <c r="C5" s="33"/>
      <c r="D5" s="33"/>
      <c r="E5" s="33"/>
      <c r="F5" s="33"/>
      <c r="G5" s="33"/>
      <c r="H5" s="33"/>
      <c r="I5" s="33"/>
      <c r="J5" s="30"/>
      <c r="K5" s="30"/>
      <c r="L5" s="30"/>
      <c r="M5" s="34"/>
      <c r="N5" s="334"/>
      <c r="O5" s="31"/>
    </row>
    <row r="6" spans="1:15" s="32" customFormat="1" ht="18" customHeight="1" x14ac:dyDescent="0.2">
      <c r="A6" s="29"/>
      <c r="B6" s="30"/>
      <c r="C6" s="35"/>
      <c r="D6" s="1417" t="s">
        <v>485</v>
      </c>
      <c r="E6" s="1417"/>
      <c r="F6" s="1417"/>
      <c r="G6" s="1417"/>
      <c r="H6" s="1417"/>
      <c r="I6" s="1417"/>
      <c r="J6" s="1417"/>
      <c r="K6" s="1417"/>
      <c r="L6" s="1417"/>
      <c r="M6" s="1417"/>
      <c r="N6" s="334"/>
      <c r="O6" s="31"/>
    </row>
    <row r="7" spans="1:15" s="32" customFormat="1" ht="3" customHeight="1" x14ac:dyDescent="0.2">
      <c r="A7" s="29"/>
      <c r="B7" s="30"/>
      <c r="C7" s="33"/>
      <c r="D7" s="33"/>
      <c r="E7" s="33"/>
      <c r="F7" s="33"/>
      <c r="G7" s="33"/>
      <c r="H7" s="33"/>
      <c r="I7" s="33"/>
      <c r="J7" s="30"/>
      <c r="K7" s="30"/>
      <c r="L7" s="30"/>
      <c r="M7" s="34"/>
      <c r="N7" s="334"/>
      <c r="O7" s="31"/>
    </row>
    <row r="8" spans="1:15" s="32" customFormat="1" ht="92.25" customHeight="1" x14ac:dyDescent="0.2">
      <c r="A8" s="29"/>
      <c r="B8" s="30"/>
      <c r="C8" s="33"/>
      <c r="D8" s="1418" t="s">
        <v>486</v>
      </c>
      <c r="E8" s="1417"/>
      <c r="F8" s="1417"/>
      <c r="G8" s="1417"/>
      <c r="H8" s="1417"/>
      <c r="I8" s="1417"/>
      <c r="J8" s="1417"/>
      <c r="K8" s="1417"/>
      <c r="L8" s="1417"/>
      <c r="M8" s="1417"/>
      <c r="N8" s="334"/>
      <c r="O8" s="31"/>
    </row>
    <row r="9" spans="1:15" s="32" customFormat="1" ht="3" customHeight="1" x14ac:dyDescent="0.2">
      <c r="A9" s="29"/>
      <c r="B9" s="30"/>
      <c r="C9" s="33"/>
      <c r="D9" s="33"/>
      <c r="E9" s="33"/>
      <c r="F9" s="33"/>
      <c r="G9" s="33"/>
      <c r="H9" s="33"/>
      <c r="I9" s="33"/>
      <c r="J9" s="30"/>
      <c r="K9" s="30"/>
      <c r="L9" s="30"/>
      <c r="M9" s="34"/>
      <c r="N9" s="334"/>
      <c r="O9" s="31"/>
    </row>
    <row r="10" spans="1:15" s="32" customFormat="1" ht="67.5" customHeight="1" x14ac:dyDescent="0.2">
      <c r="A10" s="29"/>
      <c r="B10" s="30"/>
      <c r="C10" s="33"/>
      <c r="D10" s="1423" t="s">
        <v>487</v>
      </c>
      <c r="E10" s="1423"/>
      <c r="F10" s="1423"/>
      <c r="G10" s="1423"/>
      <c r="H10" s="1423"/>
      <c r="I10" s="1423"/>
      <c r="J10" s="1423"/>
      <c r="K10" s="1423"/>
      <c r="L10" s="1423"/>
      <c r="M10" s="1423"/>
      <c r="N10" s="334"/>
      <c r="O10" s="31"/>
    </row>
    <row r="11" spans="1:15" s="32" customFormat="1" ht="3" customHeight="1" x14ac:dyDescent="0.2">
      <c r="A11" s="29"/>
      <c r="B11" s="30"/>
      <c r="C11" s="33"/>
      <c r="D11" s="214"/>
      <c r="E11" s="214"/>
      <c r="F11" s="214"/>
      <c r="G11" s="214"/>
      <c r="H11" s="214"/>
      <c r="I11" s="214"/>
      <c r="J11" s="214"/>
      <c r="K11" s="214"/>
      <c r="L11" s="214"/>
      <c r="M11" s="214"/>
      <c r="N11" s="334"/>
      <c r="O11" s="31"/>
    </row>
    <row r="12" spans="1:15" s="32" customFormat="1" ht="53.25" customHeight="1" x14ac:dyDescent="0.2">
      <c r="A12" s="29"/>
      <c r="B12" s="30"/>
      <c r="C12" s="33"/>
      <c r="D12" s="1417" t="s">
        <v>488</v>
      </c>
      <c r="E12" s="1417"/>
      <c r="F12" s="1417"/>
      <c r="G12" s="1417"/>
      <c r="H12" s="1417"/>
      <c r="I12" s="1417"/>
      <c r="J12" s="1417"/>
      <c r="K12" s="1417"/>
      <c r="L12" s="1417"/>
      <c r="M12" s="1417"/>
      <c r="N12" s="334"/>
      <c r="O12" s="31"/>
    </row>
    <row r="13" spans="1:15" s="32" customFormat="1" ht="3" customHeight="1" x14ac:dyDescent="0.2">
      <c r="A13" s="29"/>
      <c r="B13" s="30"/>
      <c r="C13" s="33"/>
      <c r="D13" s="214"/>
      <c r="E13" s="214"/>
      <c r="F13" s="214"/>
      <c r="G13" s="214"/>
      <c r="H13" s="214"/>
      <c r="I13" s="214"/>
      <c r="J13" s="214"/>
      <c r="K13" s="214"/>
      <c r="L13" s="214"/>
      <c r="M13" s="214"/>
      <c r="N13" s="334"/>
      <c r="O13" s="31"/>
    </row>
    <row r="14" spans="1:15" s="32" customFormat="1" ht="23.25" customHeight="1" x14ac:dyDescent="0.2">
      <c r="A14" s="29"/>
      <c r="B14" s="30"/>
      <c r="C14" s="33"/>
      <c r="D14" s="1417" t="s">
        <v>489</v>
      </c>
      <c r="E14" s="1417"/>
      <c r="F14" s="1417"/>
      <c r="G14" s="1417"/>
      <c r="H14" s="1417"/>
      <c r="I14" s="1417"/>
      <c r="J14" s="1417"/>
      <c r="K14" s="1417"/>
      <c r="L14" s="1417"/>
      <c r="M14" s="1417"/>
      <c r="N14" s="334"/>
      <c r="O14" s="31"/>
    </row>
    <row r="15" spans="1:15" s="32" customFormat="1" ht="3" customHeight="1" x14ac:dyDescent="0.2">
      <c r="A15" s="29"/>
      <c r="B15" s="30"/>
      <c r="C15" s="33"/>
      <c r="D15" s="214"/>
      <c r="E15" s="214"/>
      <c r="F15" s="214"/>
      <c r="G15" s="214"/>
      <c r="H15" s="214"/>
      <c r="I15" s="214"/>
      <c r="J15" s="214"/>
      <c r="K15" s="214"/>
      <c r="L15" s="214"/>
      <c r="M15" s="214"/>
      <c r="N15" s="334"/>
      <c r="O15" s="31"/>
    </row>
    <row r="16" spans="1:15" s="32" customFormat="1" ht="23.25" customHeight="1" x14ac:dyDescent="0.2">
      <c r="A16" s="29"/>
      <c r="B16" s="30"/>
      <c r="C16" s="33"/>
      <c r="D16" s="1417" t="s">
        <v>490</v>
      </c>
      <c r="E16" s="1417"/>
      <c r="F16" s="1417"/>
      <c r="G16" s="1417"/>
      <c r="H16" s="1417"/>
      <c r="I16" s="1417"/>
      <c r="J16" s="1417"/>
      <c r="K16" s="1417"/>
      <c r="L16" s="1417"/>
      <c r="M16" s="1417"/>
      <c r="N16" s="334"/>
      <c r="O16" s="31"/>
    </row>
    <row r="17" spans="1:19" s="32" customFormat="1" ht="3" customHeight="1" x14ac:dyDescent="0.2">
      <c r="A17" s="29"/>
      <c r="B17" s="30"/>
      <c r="C17" s="33"/>
      <c r="D17" s="214"/>
      <c r="E17" s="214"/>
      <c r="F17" s="214"/>
      <c r="G17" s="214"/>
      <c r="H17" s="214"/>
      <c r="I17" s="214"/>
      <c r="J17" s="214"/>
      <c r="K17" s="214"/>
      <c r="L17" s="214"/>
      <c r="M17" s="214"/>
      <c r="N17" s="334"/>
      <c r="O17" s="31"/>
    </row>
    <row r="18" spans="1:19" s="32" customFormat="1" ht="23.25" customHeight="1" x14ac:dyDescent="0.2">
      <c r="A18" s="29"/>
      <c r="B18" s="30"/>
      <c r="C18" s="33"/>
      <c r="D18" s="1418" t="s">
        <v>491</v>
      </c>
      <c r="E18" s="1417"/>
      <c r="F18" s="1417"/>
      <c r="G18" s="1417"/>
      <c r="H18" s="1417"/>
      <c r="I18" s="1417"/>
      <c r="J18" s="1417"/>
      <c r="K18" s="1417"/>
      <c r="L18" s="1417"/>
      <c r="M18" s="1417"/>
      <c r="N18" s="334"/>
      <c r="O18" s="31"/>
    </row>
    <row r="19" spans="1:19" s="32" customFormat="1" ht="3" customHeight="1" x14ac:dyDescent="0.2">
      <c r="A19" s="29"/>
      <c r="B19" s="30"/>
      <c r="C19" s="33"/>
      <c r="D19" s="214"/>
      <c r="E19" s="214"/>
      <c r="F19" s="214"/>
      <c r="G19" s="214"/>
      <c r="H19" s="214"/>
      <c r="I19" s="214"/>
      <c r="J19" s="214"/>
      <c r="K19" s="214"/>
      <c r="L19" s="214"/>
      <c r="M19" s="214"/>
      <c r="N19" s="334"/>
      <c r="O19" s="31"/>
    </row>
    <row r="20" spans="1:19" s="32" customFormat="1" ht="14.25" customHeight="1" x14ac:dyDescent="0.2">
      <c r="A20" s="29"/>
      <c r="B20" s="30"/>
      <c r="C20" s="33"/>
      <c r="D20" s="1417" t="s">
        <v>492</v>
      </c>
      <c r="E20" s="1417"/>
      <c r="F20" s="1417"/>
      <c r="G20" s="1417"/>
      <c r="H20" s="1417"/>
      <c r="I20" s="1417"/>
      <c r="J20" s="1417"/>
      <c r="K20" s="1417"/>
      <c r="L20" s="1417"/>
      <c r="M20" s="1417"/>
      <c r="N20" s="334"/>
      <c r="O20" s="31"/>
    </row>
    <row r="21" spans="1:19" s="32" customFormat="1" ht="3" customHeight="1" x14ac:dyDescent="0.2">
      <c r="A21" s="29"/>
      <c r="B21" s="30"/>
      <c r="C21" s="33"/>
      <c r="D21" s="214"/>
      <c r="E21" s="214"/>
      <c r="F21" s="214"/>
      <c r="G21" s="214"/>
      <c r="H21" s="214"/>
      <c r="I21" s="214"/>
      <c r="J21" s="214"/>
      <c r="K21" s="214"/>
      <c r="L21" s="214"/>
      <c r="M21" s="214"/>
      <c r="N21" s="334"/>
      <c r="O21" s="31"/>
    </row>
    <row r="22" spans="1:19" s="32" customFormat="1" ht="32.25" customHeight="1" x14ac:dyDescent="0.2">
      <c r="A22" s="29"/>
      <c r="B22" s="30"/>
      <c r="C22" s="33"/>
      <c r="D22" s="1417" t="s">
        <v>493</v>
      </c>
      <c r="E22" s="1417"/>
      <c r="F22" s="1417"/>
      <c r="G22" s="1417"/>
      <c r="H22" s="1417"/>
      <c r="I22" s="1417"/>
      <c r="J22" s="1417"/>
      <c r="K22" s="1417"/>
      <c r="L22" s="1417"/>
      <c r="M22" s="1417"/>
      <c r="N22" s="334"/>
      <c r="O22" s="31"/>
    </row>
    <row r="23" spans="1:19" s="32" customFormat="1" ht="3" customHeight="1" x14ac:dyDescent="0.2">
      <c r="A23" s="29"/>
      <c r="B23" s="30"/>
      <c r="C23" s="33"/>
      <c r="D23" s="214"/>
      <c r="E23" s="214"/>
      <c r="F23" s="214"/>
      <c r="G23" s="214"/>
      <c r="H23" s="214"/>
      <c r="I23" s="214"/>
      <c r="J23" s="214"/>
      <c r="K23" s="214"/>
      <c r="L23" s="214"/>
      <c r="M23" s="214"/>
      <c r="N23" s="334"/>
      <c r="O23" s="31"/>
    </row>
    <row r="24" spans="1:19" s="32" customFormat="1" ht="81.75" customHeight="1" x14ac:dyDescent="0.2">
      <c r="A24" s="29"/>
      <c r="B24" s="30"/>
      <c r="C24" s="33"/>
      <c r="D24" s="1417" t="s">
        <v>295</v>
      </c>
      <c r="E24" s="1417"/>
      <c r="F24" s="1417"/>
      <c r="G24" s="1417"/>
      <c r="H24" s="1417"/>
      <c r="I24" s="1417"/>
      <c r="J24" s="1417"/>
      <c r="K24" s="1417"/>
      <c r="L24" s="1417"/>
      <c r="M24" s="1417"/>
      <c r="N24" s="334"/>
      <c r="O24" s="31"/>
    </row>
    <row r="25" spans="1:19" s="32" customFormat="1" ht="3" customHeight="1" x14ac:dyDescent="0.2">
      <c r="A25" s="29"/>
      <c r="B25" s="30"/>
      <c r="C25" s="33"/>
      <c r="D25" s="214"/>
      <c r="E25" s="214"/>
      <c r="F25" s="214"/>
      <c r="G25" s="214"/>
      <c r="H25" s="214"/>
      <c r="I25" s="214"/>
      <c r="J25" s="214"/>
      <c r="K25" s="214"/>
      <c r="L25" s="214"/>
      <c r="M25" s="214"/>
      <c r="N25" s="334"/>
      <c r="O25" s="31"/>
    </row>
    <row r="26" spans="1:19" s="32" customFormat="1" ht="105.75" customHeight="1" x14ac:dyDescent="0.2">
      <c r="A26" s="29"/>
      <c r="B26" s="30"/>
      <c r="C26" s="33"/>
      <c r="D26" s="1414" t="s">
        <v>409</v>
      </c>
      <c r="E26" s="1414"/>
      <c r="F26" s="1414"/>
      <c r="G26" s="1414"/>
      <c r="H26" s="1414"/>
      <c r="I26" s="1414"/>
      <c r="J26" s="1414"/>
      <c r="K26" s="1414"/>
      <c r="L26" s="1414"/>
      <c r="M26" s="1414"/>
      <c r="N26" s="334"/>
      <c r="O26" s="31"/>
    </row>
    <row r="27" spans="1:19" s="32" customFormat="1" ht="3" customHeight="1" x14ac:dyDescent="0.2">
      <c r="A27" s="29"/>
      <c r="B27" s="30"/>
      <c r="C27" s="33"/>
      <c r="D27" s="44"/>
      <c r="E27" s="44"/>
      <c r="F27" s="44"/>
      <c r="G27" s="44"/>
      <c r="H27" s="44"/>
      <c r="I27" s="44"/>
      <c r="J27" s="45"/>
      <c r="K27" s="45"/>
      <c r="L27" s="45"/>
      <c r="M27" s="46"/>
      <c r="N27" s="334"/>
      <c r="O27" s="31"/>
    </row>
    <row r="28" spans="1:19" s="32" customFormat="1" ht="57" customHeight="1" x14ac:dyDescent="0.2">
      <c r="A28" s="29"/>
      <c r="B28" s="30"/>
      <c r="C28" s="35"/>
      <c r="D28" s="1417" t="s">
        <v>53</v>
      </c>
      <c r="E28" s="1419"/>
      <c r="F28" s="1419"/>
      <c r="G28" s="1419"/>
      <c r="H28" s="1419"/>
      <c r="I28" s="1419"/>
      <c r="J28" s="1419"/>
      <c r="K28" s="1419"/>
      <c r="L28" s="1419"/>
      <c r="M28" s="1419"/>
      <c r="N28" s="334"/>
      <c r="O28" s="31"/>
      <c r="S28" s="32" t="s">
        <v>34</v>
      </c>
    </row>
    <row r="29" spans="1:19" s="32" customFormat="1" ht="3" customHeight="1" x14ac:dyDescent="0.2">
      <c r="A29" s="29"/>
      <c r="B29" s="30"/>
      <c r="C29" s="35"/>
      <c r="D29" s="215"/>
      <c r="E29" s="215"/>
      <c r="F29" s="215"/>
      <c r="G29" s="215"/>
      <c r="H29" s="215"/>
      <c r="I29" s="215"/>
      <c r="J29" s="215"/>
      <c r="K29" s="215"/>
      <c r="L29" s="215"/>
      <c r="M29" s="215"/>
      <c r="N29" s="334"/>
      <c r="O29" s="31"/>
    </row>
    <row r="30" spans="1:19" s="32" customFormat="1" ht="34.5" customHeight="1" x14ac:dyDescent="0.2">
      <c r="A30" s="29"/>
      <c r="B30" s="30"/>
      <c r="C30" s="35"/>
      <c r="D30" s="1417" t="s">
        <v>52</v>
      </c>
      <c r="E30" s="1419"/>
      <c r="F30" s="1419"/>
      <c r="G30" s="1419"/>
      <c r="H30" s="1419"/>
      <c r="I30" s="1419"/>
      <c r="J30" s="1419"/>
      <c r="K30" s="1419"/>
      <c r="L30" s="1419"/>
      <c r="M30" s="1419"/>
      <c r="N30" s="334"/>
      <c r="O30" s="31"/>
    </row>
    <row r="31" spans="1:19" s="32" customFormat="1" ht="30.75" customHeight="1" x14ac:dyDescent="0.2">
      <c r="A31" s="29"/>
      <c r="B31" s="30"/>
      <c r="C31" s="37"/>
      <c r="D31" s="72"/>
      <c r="E31" s="72"/>
      <c r="F31" s="72"/>
      <c r="G31" s="72"/>
      <c r="H31" s="72"/>
      <c r="I31" s="72"/>
      <c r="J31" s="72"/>
      <c r="K31" s="72"/>
      <c r="L31" s="72"/>
      <c r="M31" s="72"/>
      <c r="N31" s="334"/>
      <c r="O31" s="31"/>
    </row>
    <row r="32" spans="1:19" s="32" customFormat="1" ht="13.5" customHeight="1" x14ac:dyDescent="0.2">
      <c r="A32" s="29"/>
      <c r="B32" s="30"/>
      <c r="C32" s="37"/>
      <c r="D32" s="322"/>
      <c r="E32" s="322"/>
      <c r="F32" s="322"/>
      <c r="G32" s="323"/>
      <c r="H32" s="324" t="s">
        <v>17</v>
      </c>
      <c r="I32" s="321"/>
      <c r="J32" s="40"/>
      <c r="K32" s="323"/>
      <c r="L32" s="324" t="s">
        <v>24</v>
      </c>
      <c r="M32" s="321"/>
      <c r="N32" s="334"/>
      <c r="O32" s="31"/>
    </row>
    <row r="33" spans="1:16" s="32" customFormat="1" ht="6" customHeight="1" x14ac:dyDescent="0.2">
      <c r="A33" s="29"/>
      <c r="B33" s="30"/>
      <c r="C33" s="37"/>
      <c r="D33" s="325"/>
      <c r="E33" s="38"/>
      <c r="F33" s="38"/>
      <c r="G33" s="40"/>
      <c r="H33" s="39"/>
      <c r="I33" s="40"/>
      <c r="J33" s="40"/>
      <c r="K33" s="327"/>
      <c r="L33" s="328"/>
      <c r="M33" s="40"/>
      <c r="N33" s="334"/>
      <c r="O33" s="31"/>
    </row>
    <row r="34" spans="1:16" s="32" customFormat="1" ht="11.25" x14ac:dyDescent="0.2">
      <c r="A34" s="29"/>
      <c r="B34" s="30"/>
      <c r="C34" s="36"/>
      <c r="D34" s="326" t="s">
        <v>44</v>
      </c>
      <c r="E34" s="38" t="s">
        <v>36</v>
      </c>
      <c r="F34" s="38"/>
      <c r="G34" s="38"/>
      <c r="H34" s="39"/>
      <c r="I34" s="38"/>
      <c r="J34" s="40"/>
      <c r="K34" s="329"/>
      <c r="L34" s="40"/>
      <c r="M34" s="40"/>
      <c r="N34" s="334"/>
      <c r="O34" s="31"/>
    </row>
    <row r="35" spans="1:16" s="32" customFormat="1" ht="11.25" customHeight="1" x14ac:dyDescent="0.2">
      <c r="A35" s="29"/>
      <c r="B35" s="30"/>
      <c r="C35" s="37"/>
      <c r="D35" s="326" t="s">
        <v>3</v>
      </c>
      <c r="E35" s="38" t="s">
        <v>37</v>
      </c>
      <c r="F35" s="38"/>
      <c r="G35" s="40"/>
      <c r="H35" s="39"/>
      <c r="I35" s="40"/>
      <c r="J35" s="40"/>
      <c r="K35" s="329"/>
      <c r="L35" s="1105">
        <f>+capa!D57</f>
        <v>42398</v>
      </c>
      <c r="M35" s="912"/>
      <c r="N35" s="334"/>
      <c r="O35" s="31"/>
    </row>
    <row r="36" spans="1:16" s="32" customFormat="1" ht="11.25" x14ac:dyDescent="0.2">
      <c r="A36" s="29"/>
      <c r="B36" s="30"/>
      <c r="C36" s="37"/>
      <c r="D36" s="326" t="s">
        <v>40</v>
      </c>
      <c r="E36" s="38" t="s">
        <v>39</v>
      </c>
      <c r="F36" s="38"/>
      <c r="G36" s="40"/>
      <c r="H36" s="39"/>
      <c r="I36" s="40"/>
      <c r="J36" s="40"/>
      <c r="K36" s="995"/>
      <c r="L36" s="996"/>
      <c r="M36" s="996"/>
      <c r="N36" s="334"/>
      <c r="O36" s="31"/>
    </row>
    <row r="37" spans="1:16" s="32" customFormat="1" ht="12.75" customHeight="1" x14ac:dyDescent="0.2">
      <c r="A37" s="29"/>
      <c r="B37" s="30"/>
      <c r="C37" s="36"/>
      <c r="D37" s="326" t="s">
        <v>41</v>
      </c>
      <c r="E37" s="38" t="s">
        <v>20</v>
      </c>
      <c r="F37" s="38"/>
      <c r="G37" s="38"/>
      <c r="H37" s="39"/>
      <c r="I37" s="38"/>
      <c r="J37" s="40"/>
      <c r="K37" s="1415"/>
      <c r="L37" s="1416"/>
      <c r="M37" s="1416"/>
      <c r="N37" s="334"/>
      <c r="O37" s="31"/>
    </row>
    <row r="38" spans="1:16" s="32" customFormat="1" ht="11.25" x14ac:dyDescent="0.2">
      <c r="A38" s="29"/>
      <c r="B38" s="30"/>
      <c r="C38" s="36"/>
      <c r="D38" s="326" t="s">
        <v>15</v>
      </c>
      <c r="E38" s="38" t="s">
        <v>5</v>
      </c>
      <c r="F38" s="38"/>
      <c r="G38" s="38"/>
      <c r="H38" s="39"/>
      <c r="I38" s="38"/>
      <c r="J38" s="40"/>
      <c r="K38" s="1415"/>
      <c r="L38" s="1416"/>
      <c r="M38" s="1416"/>
      <c r="N38" s="334"/>
      <c r="O38" s="31"/>
    </row>
    <row r="39" spans="1:16" s="32" customFormat="1" ht="8.25" customHeight="1" x14ac:dyDescent="0.2">
      <c r="A39" s="29"/>
      <c r="B39" s="30"/>
      <c r="C39" s="30"/>
      <c r="D39" s="30"/>
      <c r="E39" s="30"/>
      <c r="F39" s="30"/>
      <c r="G39" s="30"/>
      <c r="H39" s="30"/>
      <c r="I39" s="30"/>
      <c r="J39" s="30"/>
      <c r="K39" s="25"/>
      <c r="L39" s="30"/>
      <c r="M39" s="30"/>
      <c r="N39" s="334"/>
      <c r="O39" s="31"/>
    </row>
    <row r="40" spans="1:16" ht="13.5" customHeight="1" x14ac:dyDescent="0.2">
      <c r="A40" s="24"/>
      <c r="B40" s="28"/>
      <c r="C40" s="26"/>
      <c r="D40" s="26"/>
      <c r="E40" s="20"/>
      <c r="F40" s="25"/>
      <c r="G40" s="25"/>
      <c r="H40" s="25"/>
      <c r="I40" s="25"/>
      <c r="J40" s="25"/>
      <c r="L40" s="1412">
        <v>42370</v>
      </c>
      <c r="M40" s="1413"/>
      <c r="N40" s="370">
        <v>3</v>
      </c>
      <c r="O40" s="173"/>
      <c r="P40" s="173"/>
    </row>
    <row r="42" spans="1:16" x14ac:dyDescent="0.2">
      <c r="C42" s="816"/>
    </row>
    <row r="45" spans="1:16" ht="8.25" customHeight="1" x14ac:dyDescent="0.2"/>
    <row r="47" spans="1:16" ht="9" customHeight="1" x14ac:dyDescent="0.2">
      <c r="N47" s="32"/>
    </row>
    <row r="48" spans="1:16" ht="8.25" customHeight="1" x14ac:dyDescent="0.2">
      <c r="M48" s="41"/>
      <c r="N48" s="41"/>
    </row>
    <row r="49" ht="9.75" customHeight="1" x14ac:dyDescent="0.2"/>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B1:E1"/>
    <mergeCell ref="C3:M4"/>
    <mergeCell ref="D20:M20"/>
    <mergeCell ref="D12:M12"/>
    <mergeCell ref="D10:M10"/>
    <mergeCell ref="D6:M6"/>
    <mergeCell ref="D16:M16"/>
    <mergeCell ref="D14:M14"/>
    <mergeCell ref="D8:M8"/>
    <mergeCell ref="L40:M40"/>
    <mergeCell ref="D26:M26"/>
    <mergeCell ref="D22:M22"/>
    <mergeCell ref="D18:M18"/>
    <mergeCell ref="D28:M28"/>
    <mergeCell ref="D30:M30"/>
    <mergeCell ref="D24:M24"/>
    <mergeCell ref="K37:M38"/>
  </mergeCells>
  <phoneticPr fontId="5"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1"/>
  <sheetViews>
    <sheetView showRuler="0" workbookViewId="0"/>
  </sheetViews>
  <sheetFormatPr defaultRowHeight="12.75" x14ac:dyDescent="0.2"/>
  <cols>
    <col min="1" max="1" width="1" style="1147" customWidth="1"/>
    <col min="2" max="2" width="2.5703125" style="1147" customWidth="1"/>
    <col min="3" max="3" width="1" style="1147" customWidth="1"/>
    <col min="4" max="4" width="21.85546875" style="1147" customWidth="1"/>
    <col min="5" max="5" width="9.28515625" style="1147" customWidth="1"/>
    <col min="6" max="6" width="5.42578125" style="1147" customWidth="1"/>
    <col min="7" max="7" width="9.28515625" style="1147" customWidth="1"/>
    <col min="8" max="8" width="5.42578125" style="1147" customWidth="1"/>
    <col min="9" max="9" width="9.28515625" style="1147" customWidth="1"/>
    <col min="10" max="10" width="5.42578125" style="1147" customWidth="1"/>
    <col min="11" max="11" width="9.28515625" style="1147" customWidth="1"/>
    <col min="12" max="12" width="5.42578125" style="1147" customWidth="1"/>
    <col min="13" max="13" width="9.28515625" style="1147" customWidth="1"/>
    <col min="14" max="14" width="5.42578125" style="1147" customWidth="1"/>
    <col min="15" max="15" width="2.5703125" style="1147" customWidth="1"/>
    <col min="16" max="16" width="1" style="1147" customWidth="1"/>
    <col min="17" max="16384" width="9.140625" style="1147"/>
  </cols>
  <sheetData>
    <row r="1" spans="1:16" ht="13.5" customHeight="1" x14ac:dyDescent="0.2">
      <c r="A1" s="1143"/>
      <c r="B1" s="1144"/>
      <c r="C1" s="1144"/>
      <c r="D1" s="1145"/>
      <c r="E1" s="1144"/>
      <c r="F1" s="1144"/>
      <c r="G1" s="1144"/>
      <c r="H1" s="1144"/>
      <c r="I1" s="1437" t="s">
        <v>390</v>
      </c>
      <c r="J1" s="1437"/>
      <c r="K1" s="1437"/>
      <c r="L1" s="1437"/>
      <c r="M1" s="1437"/>
      <c r="N1" s="1437"/>
      <c r="O1" s="1146"/>
      <c r="P1" s="1155"/>
    </row>
    <row r="2" spans="1:16" ht="6" customHeight="1" x14ac:dyDescent="0.2">
      <c r="A2" s="1155"/>
      <c r="B2" s="1299"/>
      <c r="C2" s="1161"/>
      <c r="D2" s="1161"/>
      <c r="E2" s="1161"/>
      <c r="F2" s="1161"/>
      <c r="G2" s="1161"/>
      <c r="H2" s="1161"/>
      <c r="I2" s="1161"/>
      <c r="J2" s="1161"/>
      <c r="K2" s="1161"/>
      <c r="L2" s="1161"/>
      <c r="M2" s="1161"/>
      <c r="N2" s="1161"/>
      <c r="O2" s="1143"/>
      <c r="P2" s="1155"/>
    </row>
    <row r="3" spans="1:16" ht="13.5" customHeight="1" thickBot="1" x14ac:dyDescent="0.25">
      <c r="A3" s="1155"/>
      <c r="B3" s="1219"/>
      <c r="C3" s="1190"/>
      <c r="D3" s="1143"/>
      <c r="E3" s="1143"/>
      <c r="F3" s="1143"/>
      <c r="G3" s="1231"/>
      <c r="H3" s="1143"/>
      <c r="I3" s="1143"/>
      <c r="J3" s="1143"/>
      <c r="K3" s="1143"/>
      <c r="L3" s="1143"/>
      <c r="M3" s="1431" t="s">
        <v>73</v>
      </c>
      <c r="N3" s="1431"/>
      <c r="O3" s="1143"/>
      <c r="P3" s="1155"/>
    </row>
    <row r="4" spans="1:16" s="1167" customFormat="1" ht="13.5" customHeight="1" thickBot="1" x14ac:dyDescent="0.25">
      <c r="A4" s="1165"/>
      <c r="B4" s="1217"/>
      <c r="C4" s="1187" t="s">
        <v>182</v>
      </c>
      <c r="D4" s="1188"/>
      <c r="E4" s="1188"/>
      <c r="F4" s="1188"/>
      <c r="G4" s="1188"/>
      <c r="H4" s="1188"/>
      <c r="I4" s="1188"/>
      <c r="J4" s="1188"/>
      <c r="K4" s="1188"/>
      <c r="L4" s="1188"/>
      <c r="M4" s="1188"/>
      <c r="N4" s="1189"/>
      <c r="O4" s="1143"/>
      <c r="P4" s="1165"/>
    </row>
    <row r="5" spans="1:16" ht="3.75" customHeight="1" x14ac:dyDescent="0.2">
      <c r="A5" s="1155"/>
      <c r="B5" s="1230"/>
      <c r="C5" s="1438" t="s">
        <v>160</v>
      </c>
      <c r="D5" s="1439"/>
      <c r="E5" s="1300"/>
      <c r="F5" s="1300"/>
      <c r="G5" s="1300"/>
      <c r="H5" s="1300"/>
      <c r="I5" s="1300"/>
      <c r="J5" s="1300"/>
      <c r="K5" s="1190"/>
      <c r="L5" s="1300"/>
      <c r="M5" s="1300"/>
      <c r="N5" s="1300"/>
      <c r="O5" s="1143"/>
      <c r="P5" s="1155"/>
    </row>
    <row r="6" spans="1:16" ht="13.5" customHeight="1" x14ac:dyDescent="0.2">
      <c r="A6" s="1155"/>
      <c r="B6" s="1230"/>
      <c r="C6" s="1439"/>
      <c r="D6" s="1439"/>
      <c r="E6" s="1148" t="s">
        <v>34</v>
      </c>
      <c r="F6" s="1149" t="s">
        <v>553</v>
      </c>
      <c r="G6" s="1148" t="s">
        <v>34</v>
      </c>
      <c r="H6" s="1149" t="s">
        <v>34</v>
      </c>
      <c r="I6" s="1150"/>
      <c r="J6" s="1149" t="s">
        <v>34</v>
      </c>
      <c r="K6" s="1151" t="s">
        <v>554</v>
      </c>
      <c r="L6" s="1152" t="s">
        <v>34</v>
      </c>
      <c r="M6" s="1152" t="s">
        <v>34</v>
      </c>
      <c r="N6" s="1153"/>
      <c r="O6" s="1143"/>
      <c r="P6" s="1155"/>
    </row>
    <row r="7" spans="1:16" x14ac:dyDescent="0.2">
      <c r="A7" s="1155"/>
      <c r="B7" s="1230"/>
      <c r="C7" s="1191"/>
      <c r="D7" s="1191"/>
      <c r="E7" s="1427" t="s">
        <v>591</v>
      </c>
      <c r="F7" s="1427"/>
      <c r="G7" s="1427" t="s">
        <v>592</v>
      </c>
      <c r="H7" s="1427"/>
      <c r="I7" s="1427" t="s">
        <v>593</v>
      </c>
      <c r="J7" s="1427"/>
      <c r="K7" s="1427" t="s">
        <v>594</v>
      </c>
      <c r="L7" s="1427"/>
      <c r="M7" s="1427" t="s">
        <v>591</v>
      </c>
      <c r="N7" s="1427"/>
      <c r="O7" s="1143"/>
      <c r="P7" s="1155"/>
    </row>
    <row r="8" spans="1:16" s="1174" customFormat="1" ht="18" customHeight="1" x14ac:dyDescent="0.2">
      <c r="A8" s="1171"/>
      <c r="B8" s="1223"/>
      <c r="C8" s="1424" t="s">
        <v>2</v>
      </c>
      <c r="D8" s="1424"/>
      <c r="E8" s="1435">
        <v>10381.4</v>
      </c>
      <c r="F8" s="1435"/>
      <c r="G8" s="1435">
        <v>10367.799999999999</v>
      </c>
      <c r="H8" s="1435"/>
      <c r="I8" s="1435">
        <v>10354.700000000001</v>
      </c>
      <c r="J8" s="1435"/>
      <c r="K8" s="1435">
        <v>10343.4</v>
      </c>
      <c r="L8" s="1435"/>
      <c r="M8" s="1436">
        <v>10331.700000000001</v>
      </c>
      <c r="N8" s="1436"/>
      <c r="O8" s="1143"/>
      <c r="P8" s="1171"/>
    </row>
    <row r="9" spans="1:16" ht="14.25" customHeight="1" x14ac:dyDescent="0.2">
      <c r="A9" s="1155"/>
      <c r="B9" s="1219"/>
      <c r="C9" s="789" t="s">
        <v>72</v>
      </c>
      <c r="D9" s="1176"/>
      <c r="E9" s="1429">
        <v>4921</v>
      </c>
      <c r="F9" s="1429"/>
      <c r="G9" s="1429">
        <v>4910.7</v>
      </c>
      <c r="H9" s="1429"/>
      <c r="I9" s="1429">
        <v>4909.8999999999996</v>
      </c>
      <c r="J9" s="1429"/>
      <c r="K9" s="1429">
        <v>4902.2</v>
      </c>
      <c r="L9" s="1429"/>
      <c r="M9" s="1432">
        <v>4894.6000000000004</v>
      </c>
      <c r="N9" s="1432"/>
      <c r="O9" s="1222"/>
      <c r="P9" s="1155"/>
    </row>
    <row r="10" spans="1:16" ht="14.25" customHeight="1" x14ac:dyDescent="0.2">
      <c r="A10" s="1155"/>
      <c r="B10" s="1219"/>
      <c r="C10" s="789" t="s">
        <v>71</v>
      </c>
      <c r="D10" s="1176"/>
      <c r="E10" s="1429">
        <v>5460.4</v>
      </c>
      <c r="F10" s="1429"/>
      <c r="G10" s="1429">
        <v>5457.2</v>
      </c>
      <c r="H10" s="1429"/>
      <c r="I10" s="1429">
        <v>5444.8</v>
      </c>
      <c r="J10" s="1429"/>
      <c r="K10" s="1429">
        <v>5441.2</v>
      </c>
      <c r="L10" s="1429"/>
      <c r="M10" s="1432">
        <v>5437.1</v>
      </c>
      <c r="N10" s="1432"/>
      <c r="O10" s="1222"/>
      <c r="P10" s="1155"/>
    </row>
    <row r="11" spans="1:16" ht="18.75" customHeight="1" x14ac:dyDescent="0.2">
      <c r="A11" s="1155"/>
      <c r="B11" s="1219"/>
      <c r="C11" s="789" t="s">
        <v>181</v>
      </c>
      <c r="D11" s="1301"/>
      <c r="E11" s="1429">
        <v>1499.6</v>
      </c>
      <c r="F11" s="1429"/>
      <c r="G11" s="1429">
        <v>1492.9</v>
      </c>
      <c r="H11" s="1429"/>
      <c r="I11" s="1429">
        <v>1484</v>
      </c>
      <c r="J11" s="1429"/>
      <c r="K11" s="1429">
        <v>1475</v>
      </c>
      <c r="L11" s="1429"/>
      <c r="M11" s="1432">
        <v>1466.4</v>
      </c>
      <c r="N11" s="1432"/>
      <c r="O11" s="1222"/>
      <c r="P11" s="1155"/>
    </row>
    <row r="12" spans="1:16" ht="13.5" customHeight="1" x14ac:dyDescent="0.2">
      <c r="A12" s="1155"/>
      <c r="B12" s="1219"/>
      <c r="C12" s="789" t="s">
        <v>161</v>
      </c>
      <c r="D12" s="1176"/>
      <c r="E12" s="1429">
        <v>1101</v>
      </c>
      <c r="F12" s="1429"/>
      <c r="G12" s="1429">
        <v>1098.0999999999999</v>
      </c>
      <c r="H12" s="1429"/>
      <c r="I12" s="1429">
        <v>1103.3</v>
      </c>
      <c r="J12" s="1429"/>
      <c r="K12" s="1429">
        <v>1103.0999999999999</v>
      </c>
      <c r="L12" s="1429"/>
      <c r="M12" s="1432">
        <v>1101.9000000000001</v>
      </c>
      <c r="N12" s="1432"/>
      <c r="O12" s="1222"/>
      <c r="P12" s="1155"/>
    </row>
    <row r="13" spans="1:16" ht="13.5" customHeight="1" x14ac:dyDescent="0.2">
      <c r="A13" s="1155"/>
      <c r="B13" s="1219"/>
      <c r="C13" s="789" t="s">
        <v>162</v>
      </c>
      <c r="D13" s="1176"/>
      <c r="E13" s="1429">
        <v>2829</v>
      </c>
      <c r="F13" s="1429"/>
      <c r="G13" s="1429">
        <v>2811.6</v>
      </c>
      <c r="H13" s="1429"/>
      <c r="I13" s="1429">
        <v>2805.3</v>
      </c>
      <c r="J13" s="1429"/>
      <c r="K13" s="1429">
        <v>2791.1</v>
      </c>
      <c r="L13" s="1429"/>
      <c r="M13" s="1432">
        <v>2775.3</v>
      </c>
      <c r="N13" s="1432"/>
      <c r="O13" s="1222"/>
      <c r="P13" s="1155"/>
    </row>
    <row r="14" spans="1:16" ht="13.5" customHeight="1" x14ac:dyDescent="0.2">
      <c r="A14" s="1155"/>
      <c r="B14" s="1219"/>
      <c r="C14" s="789" t="s">
        <v>163</v>
      </c>
      <c r="D14" s="1176"/>
      <c r="E14" s="1429">
        <v>4951.8</v>
      </c>
      <c r="F14" s="1429"/>
      <c r="G14" s="1429">
        <v>4965.2</v>
      </c>
      <c r="H14" s="1429"/>
      <c r="I14" s="1429">
        <v>4962.2</v>
      </c>
      <c r="J14" s="1429"/>
      <c r="K14" s="1429">
        <v>4974.2</v>
      </c>
      <c r="L14" s="1429"/>
      <c r="M14" s="1432">
        <v>4988.1000000000004</v>
      </c>
      <c r="N14" s="1432"/>
      <c r="O14" s="1222"/>
      <c r="P14" s="1155"/>
    </row>
    <row r="15" spans="1:16" s="1174" customFormat="1" ht="18" customHeight="1" x14ac:dyDescent="0.2">
      <c r="A15" s="1171"/>
      <c r="B15" s="1223"/>
      <c r="C15" s="1424" t="s">
        <v>180</v>
      </c>
      <c r="D15" s="1424"/>
      <c r="E15" s="1435">
        <v>5254</v>
      </c>
      <c r="F15" s="1435"/>
      <c r="G15" s="1435">
        <v>5189.8</v>
      </c>
      <c r="H15" s="1435"/>
      <c r="I15" s="1435">
        <v>5190</v>
      </c>
      <c r="J15" s="1435"/>
      <c r="K15" s="1435">
        <v>5201.2</v>
      </c>
      <c r="L15" s="1435"/>
      <c r="M15" s="1436">
        <v>5194.1000000000004</v>
      </c>
      <c r="N15" s="1436"/>
      <c r="O15" s="1224"/>
      <c r="P15" s="1171"/>
    </row>
    <row r="16" spans="1:16" ht="13.5" customHeight="1" x14ac:dyDescent="0.2">
      <c r="A16" s="1155"/>
      <c r="B16" s="1219"/>
      <c r="C16" s="789" t="s">
        <v>72</v>
      </c>
      <c r="D16" s="1176"/>
      <c r="E16" s="1429">
        <v>2691.8</v>
      </c>
      <c r="F16" s="1429"/>
      <c r="G16" s="1429">
        <v>2660.4</v>
      </c>
      <c r="H16" s="1429"/>
      <c r="I16" s="1429">
        <v>2647.9</v>
      </c>
      <c r="J16" s="1429"/>
      <c r="K16" s="1429">
        <v>2654.3</v>
      </c>
      <c r="L16" s="1429"/>
      <c r="M16" s="1432">
        <v>2654</v>
      </c>
      <c r="N16" s="1432"/>
      <c r="O16" s="1222"/>
      <c r="P16" s="1155"/>
    </row>
    <row r="17" spans="1:16" ht="13.5" customHeight="1" x14ac:dyDescent="0.2">
      <c r="A17" s="1155"/>
      <c r="B17" s="1219"/>
      <c r="C17" s="789" t="s">
        <v>71</v>
      </c>
      <c r="D17" s="1176"/>
      <c r="E17" s="1429">
        <v>2562.1</v>
      </c>
      <c r="F17" s="1429"/>
      <c r="G17" s="1429">
        <v>2529.5</v>
      </c>
      <c r="H17" s="1429"/>
      <c r="I17" s="1429">
        <v>2542.1</v>
      </c>
      <c r="J17" s="1429"/>
      <c r="K17" s="1429">
        <v>2546.8000000000002</v>
      </c>
      <c r="L17" s="1429"/>
      <c r="M17" s="1432">
        <v>2540.1</v>
      </c>
      <c r="N17" s="1432"/>
      <c r="O17" s="1222"/>
      <c r="P17" s="1155"/>
    </row>
    <row r="18" spans="1:16" ht="18.75" customHeight="1" x14ac:dyDescent="0.2">
      <c r="A18" s="1155"/>
      <c r="B18" s="1219"/>
      <c r="C18" s="789" t="s">
        <v>161</v>
      </c>
      <c r="D18" s="1176"/>
      <c r="E18" s="1429">
        <v>401.1</v>
      </c>
      <c r="F18" s="1429"/>
      <c r="G18" s="1429">
        <v>369.5</v>
      </c>
      <c r="H18" s="1429"/>
      <c r="I18" s="1429">
        <v>369</v>
      </c>
      <c r="J18" s="1429"/>
      <c r="K18" s="1429">
        <v>351.2</v>
      </c>
      <c r="L18" s="1429"/>
      <c r="M18" s="1432">
        <v>384.4</v>
      </c>
      <c r="N18" s="1432"/>
      <c r="O18" s="1222"/>
      <c r="P18" s="1155"/>
    </row>
    <row r="19" spans="1:16" ht="13.5" customHeight="1" x14ac:dyDescent="0.2">
      <c r="A19" s="1155"/>
      <c r="B19" s="1219"/>
      <c r="C19" s="789" t="s">
        <v>162</v>
      </c>
      <c r="D19" s="1176"/>
      <c r="E19" s="1429">
        <v>2559.4</v>
      </c>
      <c r="F19" s="1429"/>
      <c r="G19" s="1429">
        <v>2551.6999999999998</v>
      </c>
      <c r="H19" s="1429"/>
      <c r="I19" s="1429">
        <v>2547</v>
      </c>
      <c r="J19" s="1429"/>
      <c r="K19" s="1429">
        <v>2534.9</v>
      </c>
      <c r="L19" s="1429"/>
      <c r="M19" s="1432">
        <v>2511</v>
      </c>
      <c r="N19" s="1432"/>
      <c r="O19" s="1222"/>
      <c r="P19" s="1155"/>
    </row>
    <row r="20" spans="1:16" ht="13.5" customHeight="1" x14ac:dyDescent="0.2">
      <c r="A20" s="1155"/>
      <c r="B20" s="1219"/>
      <c r="C20" s="789" t="s">
        <v>163</v>
      </c>
      <c r="D20" s="1176"/>
      <c r="E20" s="1429">
        <v>2293.5</v>
      </c>
      <c r="F20" s="1429"/>
      <c r="G20" s="1429">
        <v>2268.6999999999998</v>
      </c>
      <c r="H20" s="1429"/>
      <c r="I20" s="1429">
        <v>2274.1</v>
      </c>
      <c r="J20" s="1429"/>
      <c r="K20" s="1429">
        <v>2315.1</v>
      </c>
      <c r="L20" s="1429"/>
      <c r="M20" s="1432">
        <v>2298.6999999999998</v>
      </c>
      <c r="N20" s="1432"/>
      <c r="O20" s="1222"/>
      <c r="P20" s="1155"/>
    </row>
    <row r="21" spans="1:16" s="1305" customFormat="1" ht="18" customHeight="1" x14ac:dyDescent="0.2">
      <c r="A21" s="1302"/>
      <c r="B21" s="1303"/>
      <c r="C21" s="1424" t="s">
        <v>513</v>
      </c>
      <c r="D21" s="1424"/>
      <c r="E21" s="1434">
        <v>59.2</v>
      </c>
      <c r="F21" s="1434"/>
      <c r="G21" s="1434">
        <v>58.5</v>
      </c>
      <c r="H21" s="1434"/>
      <c r="I21" s="1434">
        <v>58.5</v>
      </c>
      <c r="J21" s="1434"/>
      <c r="K21" s="1434">
        <v>58.6</v>
      </c>
      <c r="L21" s="1434"/>
      <c r="M21" s="1433">
        <v>58.6</v>
      </c>
      <c r="N21" s="1433"/>
      <c r="O21" s="1304"/>
      <c r="P21" s="1302"/>
    </row>
    <row r="22" spans="1:16" ht="13.5" customHeight="1" x14ac:dyDescent="0.2">
      <c r="A22" s="1155"/>
      <c r="B22" s="1219"/>
      <c r="C22" s="789" t="s">
        <v>72</v>
      </c>
      <c r="D22" s="1176"/>
      <c r="E22" s="1429">
        <v>64.8</v>
      </c>
      <c r="F22" s="1429"/>
      <c r="G22" s="1429">
        <v>64.2</v>
      </c>
      <c r="H22" s="1429"/>
      <c r="I22" s="1429">
        <v>63.8</v>
      </c>
      <c r="J22" s="1429"/>
      <c r="K22" s="1429">
        <v>64</v>
      </c>
      <c r="L22" s="1429"/>
      <c r="M22" s="1432">
        <v>64.099999999999994</v>
      </c>
      <c r="N22" s="1432"/>
      <c r="O22" s="1222"/>
      <c r="P22" s="1155"/>
    </row>
    <row r="23" spans="1:16" ht="13.5" customHeight="1" x14ac:dyDescent="0.2">
      <c r="A23" s="1155"/>
      <c r="B23" s="1219"/>
      <c r="C23" s="789" t="s">
        <v>71</v>
      </c>
      <c r="D23" s="1176"/>
      <c r="E23" s="1429">
        <v>54.2</v>
      </c>
      <c r="F23" s="1429"/>
      <c r="G23" s="1429">
        <v>53.5</v>
      </c>
      <c r="H23" s="1429"/>
      <c r="I23" s="1429">
        <v>53.8</v>
      </c>
      <c r="J23" s="1429"/>
      <c r="K23" s="1429">
        <v>53.9</v>
      </c>
      <c r="L23" s="1429"/>
      <c r="M23" s="1432">
        <v>53.8</v>
      </c>
      <c r="N23" s="1432"/>
      <c r="O23" s="1222"/>
      <c r="P23" s="1155"/>
    </row>
    <row r="24" spans="1:16" ht="18.75" customHeight="1" x14ac:dyDescent="0.2">
      <c r="A24" s="1155"/>
      <c r="B24" s="1219"/>
      <c r="C24" s="789" t="s">
        <v>176</v>
      </c>
      <c r="D24" s="1176"/>
      <c r="E24" s="1429">
        <v>73.5</v>
      </c>
      <c r="F24" s="1429"/>
      <c r="G24" s="1429">
        <v>73.2</v>
      </c>
      <c r="H24" s="1429"/>
      <c r="I24" s="1429">
        <v>73.2</v>
      </c>
      <c r="J24" s="1429"/>
      <c r="K24" s="1429">
        <v>73.3</v>
      </c>
      <c r="L24" s="1429"/>
      <c r="M24" s="1432">
        <v>73.5</v>
      </c>
      <c r="N24" s="1432"/>
      <c r="O24" s="1222"/>
      <c r="P24" s="1155"/>
    </row>
    <row r="25" spans="1:16" ht="13.5" customHeight="1" x14ac:dyDescent="0.2">
      <c r="A25" s="1155"/>
      <c r="B25" s="1219"/>
      <c r="C25" s="789" t="s">
        <v>161</v>
      </c>
      <c r="D25" s="1176"/>
      <c r="E25" s="1429">
        <v>36.4</v>
      </c>
      <c r="F25" s="1429"/>
      <c r="G25" s="1429">
        <v>33.6</v>
      </c>
      <c r="H25" s="1429"/>
      <c r="I25" s="1429">
        <v>33.4</v>
      </c>
      <c r="J25" s="1429"/>
      <c r="K25" s="1429">
        <v>31.8</v>
      </c>
      <c r="L25" s="1429"/>
      <c r="M25" s="1432">
        <v>34.9</v>
      </c>
      <c r="N25" s="1432"/>
      <c r="O25" s="1222"/>
      <c r="P25" s="1155"/>
    </row>
    <row r="26" spans="1:16" ht="13.5" customHeight="1" x14ac:dyDescent="0.2">
      <c r="A26" s="1155"/>
      <c r="B26" s="1219"/>
      <c r="C26" s="789" t="s">
        <v>162</v>
      </c>
      <c r="D26" s="1143"/>
      <c r="E26" s="1428">
        <v>90.5</v>
      </c>
      <c r="F26" s="1428"/>
      <c r="G26" s="1428">
        <v>90.8</v>
      </c>
      <c r="H26" s="1428"/>
      <c r="I26" s="1428">
        <v>90.8</v>
      </c>
      <c r="J26" s="1428"/>
      <c r="K26" s="1429">
        <v>90.8</v>
      </c>
      <c r="L26" s="1429"/>
      <c r="M26" s="1430">
        <v>90.5</v>
      </c>
      <c r="N26" s="1430"/>
      <c r="O26" s="1222"/>
      <c r="P26" s="1155"/>
    </row>
    <row r="27" spans="1:16" ht="13.5" customHeight="1" x14ac:dyDescent="0.2">
      <c r="A27" s="1155"/>
      <c r="B27" s="1219"/>
      <c r="C27" s="789" t="s">
        <v>163</v>
      </c>
      <c r="D27" s="1143"/>
      <c r="E27" s="1428">
        <v>46.3</v>
      </c>
      <c r="F27" s="1428"/>
      <c r="G27" s="1428">
        <v>45.7</v>
      </c>
      <c r="H27" s="1428"/>
      <c r="I27" s="1428">
        <v>45.8</v>
      </c>
      <c r="J27" s="1428"/>
      <c r="K27" s="1429">
        <v>46.5</v>
      </c>
      <c r="L27" s="1429"/>
      <c r="M27" s="1430">
        <v>46.1</v>
      </c>
      <c r="N27" s="1430"/>
      <c r="O27" s="1222"/>
      <c r="P27" s="1155"/>
    </row>
    <row r="28" spans="1:16" ht="13.5" customHeight="1" x14ac:dyDescent="0.2">
      <c r="A28" s="1155"/>
      <c r="B28" s="1219"/>
      <c r="C28" s="790" t="s">
        <v>179</v>
      </c>
      <c r="D28" s="1143"/>
      <c r="E28" s="791"/>
      <c r="F28" s="791"/>
      <c r="G28" s="791"/>
      <c r="H28" s="791"/>
      <c r="I28" s="791"/>
      <c r="J28" s="791"/>
      <c r="K28" s="791"/>
      <c r="L28" s="791"/>
      <c r="M28" s="791"/>
      <c r="N28" s="791"/>
      <c r="O28" s="1222"/>
      <c r="P28" s="1155"/>
    </row>
    <row r="29" spans="1:16" ht="15.75" customHeight="1" thickBot="1" x14ac:dyDescent="0.25">
      <c r="A29" s="1155"/>
      <c r="B29" s="1219"/>
      <c r="C29" s="1163"/>
      <c r="D29" s="1222"/>
      <c r="E29" s="1222"/>
      <c r="F29" s="1222"/>
      <c r="G29" s="1222"/>
      <c r="H29" s="1222"/>
      <c r="I29" s="1222"/>
      <c r="J29" s="1222"/>
      <c r="K29" s="1222"/>
      <c r="L29" s="1222"/>
      <c r="M29" s="1431"/>
      <c r="N29" s="1431"/>
      <c r="O29" s="1222"/>
      <c r="P29" s="1155"/>
    </row>
    <row r="30" spans="1:16" s="1167" customFormat="1" ht="13.5" customHeight="1" thickBot="1" x14ac:dyDescent="0.25">
      <c r="A30" s="1165"/>
      <c r="B30" s="1217"/>
      <c r="C30" s="1187" t="s">
        <v>514</v>
      </c>
      <c r="D30" s="1188"/>
      <c r="E30" s="1188"/>
      <c r="F30" s="1188"/>
      <c r="G30" s="1188"/>
      <c r="H30" s="1188"/>
      <c r="I30" s="1188"/>
      <c r="J30" s="1188"/>
      <c r="K30" s="1188"/>
      <c r="L30" s="1188"/>
      <c r="M30" s="1188"/>
      <c r="N30" s="1189"/>
      <c r="O30" s="1222"/>
      <c r="P30" s="1165"/>
    </row>
    <row r="31" spans="1:16" s="1167" customFormat="1" ht="3.75" customHeight="1" x14ac:dyDescent="0.2">
      <c r="A31" s="1165"/>
      <c r="B31" s="1217"/>
      <c r="C31" s="1426" t="s">
        <v>164</v>
      </c>
      <c r="D31" s="1426"/>
      <c r="E31" s="1166"/>
      <c r="F31" s="1166"/>
      <c r="G31" s="1166"/>
      <c r="H31" s="1166"/>
      <c r="I31" s="1166"/>
      <c r="J31" s="1166"/>
      <c r="K31" s="1166"/>
      <c r="L31" s="1166"/>
      <c r="M31" s="1166"/>
      <c r="N31" s="1166"/>
      <c r="O31" s="1222"/>
      <c r="P31" s="1165"/>
    </row>
    <row r="32" spans="1:16" ht="13.5" customHeight="1" x14ac:dyDescent="0.2">
      <c r="A32" s="1155"/>
      <c r="B32" s="1219"/>
      <c r="C32" s="1426"/>
      <c r="D32" s="1426"/>
      <c r="E32" s="1148" t="s">
        <v>34</v>
      </c>
      <c r="F32" s="1149" t="s">
        <v>553</v>
      </c>
      <c r="G32" s="1148" t="s">
        <v>34</v>
      </c>
      <c r="H32" s="1149" t="s">
        <v>34</v>
      </c>
      <c r="I32" s="1150"/>
      <c r="J32" s="1149" t="s">
        <v>34</v>
      </c>
      <c r="K32" s="1151" t="s">
        <v>554</v>
      </c>
      <c r="L32" s="1152" t="s">
        <v>34</v>
      </c>
      <c r="M32" s="1152" t="s">
        <v>34</v>
      </c>
      <c r="N32" s="1153"/>
      <c r="O32" s="1222"/>
      <c r="P32" s="1155"/>
    </row>
    <row r="33" spans="1:16" x14ac:dyDescent="0.2">
      <c r="A33" s="1155"/>
      <c r="B33" s="1219"/>
      <c r="C33" s="1191"/>
      <c r="D33" s="1191"/>
      <c r="E33" s="1427" t="str">
        <f>+E7</f>
        <v>3.º trimestre</v>
      </c>
      <c r="F33" s="1427"/>
      <c r="G33" s="1427" t="str">
        <f>+G7</f>
        <v>4.º trimestre</v>
      </c>
      <c r="H33" s="1427"/>
      <c r="I33" s="1427" t="str">
        <f>+I7</f>
        <v>1.º trimestre</v>
      </c>
      <c r="J33" s="1427"/>
      <c r="K33" s="1427" t="str">
        <f>+K7</f>
        <v>2.º trimestre</v>
      </c>
      <c r="L33" s="1427"/>
      <c r="M33" s="1427" t="str">
        <f>+M7</f>
        <v>3.º trimestre</v>
      </c>
      <c r="N33" s="1427"/>
      <c r="O33" s="1222"/>
      <c r="P33" s="1155"/>
    </row>
    <row r="34" spans="1:16" x14ac:dyDescent="0.2">
      <c r="A34" s="1155"/>
      <c r="B34" s="1219"/>
      <c r="C34" s="1191"/>
      <c r="D34" s="1191"/>
      <c r="E34" s="802" t="s">
        <v>165</v>
      </c>
      <c r="F34" s="802" t="s">
        <v>107</v>
      </c>
      <c r="G34" s="802" t="s">
        <v>165</v>
      </c>
      <c r="H34" s="802" t="s">
        <v>107</v>
      </c>
      <c r="I34" s="803" t="s">
        <v>165</v>
      </c>
      <c r="J34" s="803" t="s">
        <v>107</v>
      </c>
      <c r="K34" s="803" t="s">
        <v>165</v>
      </c>
      <c r="L34" s="803" t="s">
        <v>107</v>
      </c>
      <c r="M34" s="803" t="s">
        <v>165</v>
      </c>
      <c r="N34" s="803" t="s">
        <v>107</v>
      </c>
      <c r="O34" s="1222"/>
      <c r="P34" s="1155"/>
    </row>
    <row r="35" spans="1:16" ht="15" customHeight="1" x14ac:dyDescent="0.2">
      <c r="A35" s="1155"/>
      <c r="B35" s="1219"/>
      <c r="C35" s="1424" t="s">
        <v>2</v>
      </c>
      <c r="D35" s="1424"/>
      <c r="E35" s="1193">
        <v>10381.4</v>
      </c>
      <c r="F35" s="1193">
        <f>+E35/E35*100</f>
        <v>100</v>
      </c>
      <c r="G35" s="1194">
        <v>10367.799999999999</v>
      </c>
      <c r="H35" s="1193">
        <f>+G35/G35*100</f>
        <v>100</v>
      </c>
      <c r="I35" s="1194">
        <v>10354.700000000001</v>
      </c>
      <c r="J35" s="1193">
        <f>+I35/I35*100</f>
        <v>100</v>
      </c>
      <c r="K35" s="1194">
        <v>10343.4</v>
      </c>
      <c r="L35" s="1193">
        <f>+K35/K35*100</f>
        <v>100</v>
      </c>
      <c r="M35" s="1194">
        <v>10331.700000000001</v>
      </c>
      <c r="N35" s="1194">
        <f>+M35/M35*100</f>
        <v>100</v>
      </c>
      <c r="O35" s="1222"/>
      <c r="P35" s="1155"/>
    </row>
    <row r="36" spans="1:16" ht="13.5" customHeight="1" x14ac:dyDescent="0.2">
      <c r="A36" s="1155"/>
      <c r="B36" s="1219"/>
      <c r="C36" s="792"/>
      <c r="D36" s="792" t="s">
        <v>181</v>
      </c>
      <c r="E36" s="1196">
        <v>1499.6</v>
      </c>
      <c r="F36" s="1196">
        <f>+E36/E$35*100</f>
        <v>14.445065212784403</v>
      </c>
      <c r="G36" s="1197">
        <v>1492.9</v>
      </c>
      <c r="H36" s="1196">
        <f>+G36/G$35*100</f>
        <v>14.3993904203399</v>
      </c>
      <c r="I36" s="1197">
        <v>1484</v>
      </c>
      <c r="J36" s="1196">
        <f>+I36/I$35*100</f>
        <v>14.331656156141653</v>
      </c>
      <c r="K36" s="1197">
        <v>1475</v>
      </c>
      <c r="L36" s="1196">
        <f>+K36/K$35*100</f>
        <v>14.26030125490651</v>
      </c>
      <c r="M36" s="1197">
        <v>1466.4</v>
      </c>
      <c r="N36" s="1197">
        <f>+M36/M$35*100</f>
        <v>14.193211184993757</v>
      </c>
      <c r="O36" s="1222"/>
      <c r="P36" s="1155"/>
    </row>
    <row r="37" spans="1:16" ht="13.5" customHeight="1" x14ac:dyDescent="0.2">
      <c r="A37" s="1155"/>
      <c r="B37" s="1219"/>
      <c r="C37" s="792"/>
      <c r="D37" s="792" t="s">
        <v>515</v>
      </c>
      <c r="E37" s="1196">
        <v>2094.5</v>
      </c>
      <c r="F37" s="1196">
        <f>+E37/E$35*100</f>
        <v>20.175506193769628</v>
      </c>
      <c r="G37" s="1197">
        <v>2105.4</v>
      </c>
      <c r="H37" s="1196">
        <f>+G37/G$35*100</f>
        <v>20.307104689519477</v>
      </c>
      <c r="I37" s="1197">
        <v>2107.6</v>
      </c>
      <c r="J37" s="1196">
        <f>+I37/I$35*100</f>
        <v>20.354042125797946</v>
      </c>
      <c r="K37" s="1197">
        <v>2117.1</v>
      </c>
      <c r="L37" s="1196">
        <f>+K37/K$35*100</f>
        <v>20.468124601194965</v>
      </c>
      <c r="M37" s="1197">
        <v>2128.6999999999998</v>
      </c>
      <c r="N37" s="1197">
        <f>+M37/M$35*100</f>
        <v>20.603579275433855</v>
      </c>
      <c r="O37" s="1222"/>
      <c r="P37" s="1155"/>
    </row>
    <row r="38" spans="1:16" s="1184" customFormat="1" ht="15" customHeight="1" x14ac:dyDescent="0.2">
      <c r="A38" s="1182"/>
      <c r="B38" s="1236"/>
      <c r="C38" s="792" t="s">
        <v>192</v>
      </c>
      <c r="D38" s="792"/>
      <c r="E38" s="1196">
        <v>3626.1</v>
      </c>
      <c r="F38" s="1196">
        <f>+E38/E$35*100</f>
        <v>34.928814996050626</v>
      </c>
      <c r="G38" s="1197">
        <v>3620.5</v>
      </c>
      <c r="H38" s="1196">
        <f>+G38/G$35*100</f>
        <v>34.9206196107178</v>
      </c>
      <c r="I38" s="1197">
        <v>3616.4</v>
      </c>
      <c r="J38" s="1196">
        <f>+I38/I$35*100</f>
        <v>34.925203047891294</v>
      </c>
      <c r="K38" s="1197">
        <v>3612.1</v>
      </c>
      <c r="L38" s="1196">
        <f>+K38/K$35*100</f>
        <v>34.921785873117159</v>
      </c>
      <c r="M38" s="1197">
        <v>3607.5</v>
      </c>
      <c r="N38" s="1197">
        <f>+M38/M$35*100</f>
        <v>34.916809431168147</v>
      </c>
      <c r="O38" s="1238"/>
      <c r="P38" s="1182"/>
    </row>
    <row r="39" spans="1:16" ht="13.5" customHeight="1" x14ac:dyDescent="0.2">
      <c r="A39" s="1155"/>
      <c r="B39" s="1219"/>
      <c r="C39" s="792"/>
      <c r="D39" s="793" t="s">
        <v>181</v>
      </c>
      <c r="E39" s="1199">
        <v>510</v>
      </c>
      <c r="F39" s="1199">
        <f>+E39/E38*100</f>
        <v>14.064697609001406</v>
      </c>
      <c r="G39" s="1200">
        <v>506.5</v>
      </c>
      <c r="H39" s="1199">
        <f>+G39/G38*100</f>
        <v>13.989780417069467</v>
      </c>
      <c r="I39" s="1200">
        <v>501.9</v>
      </c>
      <c r="J39" s="1199">
        <f>+I39/I38*100</f>
        <v>13.878442650149319</v>
      </c>
      <c r="K39" s="1200">
        <v>497.6</v>
      </c>
      <c r="L39" s="1199">
        <f>+K39/K38*100</f>
        <v>13.775919825032531</v>
      </c>
      <c r="M39" s="1200">
        <v>493.4</v>
      </c>
      <c r="N39" s="1200">
        <f>+M39/M38*100</f>
        <v>13.677061677061678</v>
      </c>
      <c r="O39" s="1222"/>
      <c r="P39" s="1155"/>
    </row>
    <row r="40" spans="1:16" ht="13.5" customHeight="1" x14ac:dyDescent="0.2">
      <c r="A40" s="1155"/>
      <c r="B40" s="1219"/>
      <c r="C40" s="792"/>
      <c r="D40" s="793" t="s">
        <v>515</v>
      </c>
      <c r="E40" s="1199">
        <v>662.9</v>
      </c>
      <c r="F40" s="1199">
        <f>+E40/E38*100</f>
        <v>18.281349107856926</v>
      </c>
      <c r="G40" s="1200">
        <v>667.2</v>
      </c>
      <c r="H40" s="1199">
        <f>+G40/G38*100</f>
        <v>18.428393868250243</v>
      </c>
      <c r="I40" s="1200">
        <v>669</v>
      </c>
      <c r="J40" s="1199">
        <f>+I40/I38*100</f>
        <v>18.499059838513439</v>
      </c>
      <c r="K40" s="1200">
        <v>673.2</v>
      </c>
      <c r="L40" s="1199">
        <f>+K40/K38*100</f>
        <v>18.637357769718449</v>
      </c>
      <c r="M40" s="1200">
        <v>678</v>
      </c>
      <c r="N40" s="1200">
        <f>+M40/M38*100</f>
        <v>18.794178794178794</v>
      </c>
      <c r="O40" s="1222"/>
      <c r="P40" s="1155"/>
    </row>
    <row r="41" spans="1:16" s="1184" customFormat="1" ht="15" customHeight="1" x14ac:dyDescent="0.2">
      <c r="A41" s="1182"/>
      <c r="B41" s="1236"/>
      <c r="C41" s="792" t="s">
        <v>193</v>
      </c>
      <c r="D41" s="792"/>
      <c r="E41" s="1196">
        <v>2268.1999999999998</v>
      </c>
      <c r="F41" s="1196">
        <f>+E41/E$35*100</f>
        <v>21.848690928005858</v>
      </c>
      <c r="G41" s="1197">
        <v>2264.1999999999998</v>
      </c>
      <c r="H41" s="1196">
        <f>+G41/G$35*100</f>
        <v>21.838770038002274</v>
      </c>
      <c r="I41" s="1197">
        <v>2259.1</v>
      </c>
      <c r="J41" s="1196">
        <f>+I41/I$35*100</f>
        <v>21.817145837156072</v>
      </c>
      <c r="K41" s="1197">
        <v>2255.3000000000002</v>
      </c>
      <c r="L41" s="1196">
        <f>+K41/K$35*100</f>
        <v>21.804242318773326</v>
      </c>
      <c r="M41" s="1197">
        <v>2251.5</v>
      </c>
      <c r="N41" s="1197">
        <f>+M41/M$35*100</f>
        <v>21.792154243735297</v>
      </c>
      <c r="O41" s="1238"/>
      <c r="P41" s="1182"/>
    </row>
    <row r="42" spans="1:16" ht="13.5" customHeight="1" x14ac:dyDescent="0.2">
      <c r="A42" s="1155"/>
      <c r="B42" s="1219"/>
      <c r="C42" s="792"/>
      <c r="D42" s="793" t="s">
        <v>181</v>
      </c>
      <c r="E42" s="1199">
        <v>297.5</v>
      </c>
      <c r="F42" s="1199">
        <f>+E42/E41*100</f>
        <v>13.116127325632663</v>
      </c>
      <c r="G42" s="1200">
        <v>295.7</v>
      </c>
      <c r="H42" s="1199">
        <f>+G42/G41*100</f>
        <v>13.059800370991962</v>
      </c>
      <c r="I42" s="1200">
        <v>293</v>
      </c>
      <c r="J42" s="1199">
        <f>+I42/I41*100</f>
        <v>12.969766721260678</v>
      </c>
      <c r="K42" s="1200">
        <v>290.60000000000002</v>
      </c>
      <c r="L42" s="1199">
        <f>+K42/K41*100</f>
        <v>12.885203742295925</v>
      </c>
      <c r="M42" s="1200">
        <v>288.39999999999998</v>
      </c>
      <c r="N42" s="1200">
        <f>+M42/M41*100</f>
        <v>12.809238285587385</v>
      </c>
      <c r="O42" s="1222"/>
      <c r="P42" s="1155"/>
    </row>
    <row r="43" spans="1:16" ht="13.5" customHeight="1" x14ac:dyDescent="0.2">
      <c r="A43" s="1155"/>
      <c r="B43" s="1219"/>
      <c r="C43" s="792"/>
      <c r="D43" s="793" t="s">
        <v>515</v>
      </c>
      <c r="E43" s="1199">
        <v>519.5</v>
      </c>
      <c r="F43" s="1199">
        <f>+E43/E41*100</f>
        <v>22.903624019045939</v>
      </c>
      <c r="G43" s="1200">
        <v>521.20000000000005</v>
      </c>
      <c r="H43" s="1199">
        <f>+G43/G41*100</f>
        <v>23.019167918028447</v>
      </c>
      <c r="I43" s="1200">
        <v>521.1</v>
      </c>
      <c r="J43" s="1199">
        <f>+I43/I41*100</f>
        <v>23.066707981054403</v>
      </c>
      <c r="K43" s="1200">
        <v>522.29999999999995</v>
      </c>
      <c r="L43" s="1199">
        <f>+K43/K41*100</f>
        <v>23.158781536824367</v>
      </c>
      <c r="M43" s="1200">
        <v>524.20000000000005</v>
      </c>
      <c r="N43" s="1200">
        <f>+M43/M41*100</f>
        <v>23.282256273595383</v>
      </c>
      <c r="O43" s="1222"/>
      <c r="P43" s="1155"/>
    </row>
    <row r="44" spans="1:16" s="1184" customFormat="1" ht="15" customHeight="1" x14ac:dyDescent="0.2">
      <c r="A44" s="1182"/>
      <c r="B44" s="1236"/>
      <c r="C44" s="792" t="s">
        <v>59</v>
      </c>
      <c r="D44" s="792"/>
      <c r="E44" s="1196">
        <v>2799.5</v>
      </c>
      <c r="F44" s="1196">
        <f>+E44/E$35*100</f>
        <v>26.966497774866589</v>
      </c>
      <c r="G44" s="1197">
        <v>2797.4</v>
      </c>
      <c r="H44" s="1196">
        <f>+G44/G$35*100</f>
        <v>26.981616157719095</v>
      </c>
      <c r="I44" s="1197">
        <v>2800.7</v>
      </c>
      <c r="J44" s="1196">
        <f>+I44/I$35*100</f>
        <v>27.047620887133377</v>
      </c>
      <c r="K44" s="1197">
        <v>2800.5</v>
      </c>
      <c r="L44" s="1196">
        <f>+K44/K$35*100</f>
        <v>27.075236382620805</v>
      </c>
      <c r="M44" s="1197">
        <v>2799.9</v>
      </c>
      <c r="N44" s="1197">
        <f>+M44/M$35*100</f>
        <v>27.100090014228055</v>
      </c>
      <c r="O44" s="1238"/>
      <c r="P44" s="1182"/>
    </row>
    <row r="45" spans="1:16" ht="13.5" customHeight="1" x14ac:dyDescent="0.2">
      <c r="A45" s="1155"/>
      <c r="B45" s="1219"/>
      <c r="C45" s="792"/>
      <c r="D45" s="793" t="s">
        <v>181</v>
      </c>
      <c r="E45" s="1199">
        <v>445.3</v>
      </c>
      <c r="F45" s="1199">
        <f>+E45/E44*100</f>
        <v>15.906411859260583</v>
      </c>
      <c r="G45" s="1200">
        <v>445.1</v>
      </c>
      <c r="H45" s="1199">
        <f>+G45/G44*100</f>
        <v>15.91120326017016</v>
      </c>
      <c r="I45" s="1200">
        <v>445.9</v>
      </c>
      <c r="J45" s="1199">
        <f>+I45/I44*100</f>
        <v>15.921019745063733</v>
      </c>
      <c r="K45" s="1200">
        <v>445.4</v>
      </c>
      <c r="L45" s="1199">
        <f>+K45/K44*100</f>
        <v>15.90430280307088</v>
      </c>
      <c r="M45" s="1200">
        <v>444.8</v>
      </c>
      <c r="N45" s="1200">
        <f>+M45/M44*100</f>
        <v>15.886281652916177</v>
      </c>
      <c r="O45" s="1222"/>
      <c r="P45" s="1155"/>
    </row>
    <row r="46" spans="1:16" ht="13.5" customHeight="1" x14ac:dyDescent="0.2">
      <c r="A46" s="1155"/>
      <c r="B46" s="1219"/>
      <c r="C46" s="792"/>
      <c r="D46" s="793" t="s">
        <v>515</v>
      </c>
      <c r="E46" s="1199">
        <v>570.70000000000005</v>
      </c>
      <c r="F46" s="1199">
        <f>+E46/E44*100</f>
        <v>20.385783175567067</v>
      </c>
      <c r="G46" s="1200">
        <v>574.6</v>
      </c>
      <c r="H46" s="1199">
        <f>+G46/G44*100</f>
        <v>20.54050189461643</v>
      </c>
      <c r="I46" s="1200">
        <v>575.4</v>
      </c>
      <c r="J46" s="1199">
        <f>+I46/I44*100</f>
        <v>20.544863784053987</v>
      </c>
      <c r="K46" s="1200">
        <v>578.9</v>
      </c>
      <c r="L46" s="1199">
        <f>+K46/K44*100</f>
        <v>20.671308694875915</v>
      </c>
      <c r="M46" s="1200">
        <v>583</v>
      </c>
      <c r="N46" s="1200">
        <f>+M46/M44*100</f>
        <v>20.822172220436443</v>
      </c>
      <c r="O46" s="1222"/>
      <c r="P46" s="1155"/>
    </row>
    <row r="47" spans="1:16" s="1184" customFormat="1" ht="15" customHeight="1" x14ac:dyDescent="0.2">
      <c r="A47" s="1182"/>
      <c r="B47" s="1236"/>
      <c r="C47" s="792" t="s">
        <v>195</v>
      </c>
      <c r="D47" s="792"/>
      <c r="E47" s="1196">
        <v>738.4</v>
      </c>
      <c r="F47" s="1196">
        <f>+E47/E$35*100</f>
        <v>7.1127208276340381</v>
      </c>
      <c r="G47" s="1197">
        <v>737.2</v>
      </c>
      <c r="H47" s="1196">
        <f>+G47/G$35*100</f>
        <v>7.1104766681456057</v>
      </c>
      <c r="I47" s="1197">
        <v>731.3</v>
      </c>
      <c r="J47" s="1196">
        <f>+I47/I$35*100</f>
        <v>7.0624933605029598</v>
      </c>
      <c r="K47" s="1197">
        <v>728.8</v>
      </c>
      <c r="L47" s="1196">
        <f>+K47/K$35*100</f>
        <v>7.0460390200514338</v>
      </c>
      <c r="M47" s="1197">
        <v>726.6</v>
      </c>
      <c r="N47" s="1197">
        <f>+M47/M$35*100</f>
        <v>7.0327245274253016</v>
      </c>
      <c r="O47" s="1238"/>
      <c r="P47" s="1182"/>
    </row>
    <row r="48" spans="1:16" ht="13.5" customHeight="1" x14ac:dyDescent="0.2">
      <c r="A48" s="1155"/>
      <c r="B48" s="1219"/>
      <c r="C48" s="792"/>
      <c r="D48" s="793" t="s">
        <v>181</v>
      </c>
      <c r="E48" s="1199">
        <v>97.7</v>
      </c>
      <c r="F48" s="1199">
        <f>+E48/E47*100</f>
        <v>13.231310942578551</v>
      </c>
      <c r="G48" s="1200">
        <v>97.3</v>
      </c>
      <c r="H48" s="1199">
        <f>+G48/G47*100</f>
        <v>13.19858925664677</v>
      </c>
      <c r="I48" s="1200">
        <v>95.7</v>
      </c>
      <c r="J48" s="1199">
        <f>+I48/I47*100</f>
        <v>13.086284698482157</v>
      </c>
      <c r="K48" s="1200">
        <v>94.9</v>
      </c>
      <c r="L48" s="1199">
        <f>+K48/K47*100</f>
        <v>13.02140504939627</v>
      </c>
      <c r="M48" s="1200">
        <v>94.1</v>
      </c>
      <c r="N48" s="1200">
        <f>+M48/M47*100</f>
        <v>12.950729424717863</v>
      </c>
      <c r="O48" s="1222"/>
      <c r="P48" s="1155"/>
    </row>
    <row r="49" spans="1:16" ht="13.5" customHeight="1" x14ac:dyDescent="0.2">
      <c r="A49" s="1155"/>
      <c r="B49" s="1219"/>
      <c r="C49" s="792"/>
      <c r="D49" s="793" t="s">
        <v>515</v>
      </c>
      <c r="E49" s="1199">
        <v>179.2</v>
      </c>
      <c r="F49" s="1199">
        <f>+E49/E47*100</f>
        <v>24.268689057421451</v>
      </c>
      <c r="G49" s="1200">
        <v>179.4</v>
      </c>
      <c r="H49" s="1199">
        <f>+G49/G47*100</f>
        <v>24.33532284319045</v>
      </c>
      <c r="I49" s="1200">
        <v>179</v>
      </c>
      <c r="J49" s="1199">
        <f>+I49/I47*100</f>
        <v>24.476958840421169</v>
      </c>
      <c r="K49" s="1200">
        <v>178.9</v>
      </c>
      <c r="L49" s="1199">
        <f>+K49/K47*100</f>
        <v>24.547200878155877</v>
      </c>
      <c r="M49" s="1200">
        <v>179</v>
      </c>
      <c r="N49" s="1200">
        <f>+M49/M47*100</f>
        <v>24.635287641067986</v>
      </c>
      <c r="O49" s="1222"/>
      <c r="P49" s="1155"/>
    </row>
    <row r="50" spans="1:16" s="1184" customFormat="1" ht="15" customHeight="1" x14ac:dyDescent="0.2">
      <c r="A50" s="1182"/>
      <c r="B50" s="1236"/>
      <c r="C50" s="792" t="s">
        <v>196</v>
      </c>
      <c r="D50" s="792"/>
      <c r="E50" s="1196">
        <v>440.7</v>
      </c>
      <c r="F50" s="1196">
        <f>+E50/E$35*100</f>
        <v>4.2450921840984837</v>
      </c>
      <c r="G50" s="1197">
        <v>440.4</v>
      </c>
      <c r="H50" s="1196">
        <f>+G50/G$35*100</f>
        <v>4.2477671251374449</v>
      </c>
      <c r="I50" s="1197">
        <v>440.7</v>
      </c>
      <c r="J50" s="1196">
        <f>+I50/I$35*100</f>
        <v>4.2560383207625518</v>
      </c>
      <c r="K50" s="1197">
        <v>440.5</v>
      </c>
      <c r="L50" s="1196">
        <f>+K50/K$35*100</f>
        <v>4.2587543747703851</v>
      </c>
      <c r="M50" s="1197">
        <v>440.2</v>
      </c>
      <c r="N50" s="1197">
        <f>+M50/M$35*100</f>
        <v>4.2606734612890422</v>
      </c>
      <c r="O50" s="1238"/>
      <c r="P50" s="1182"/>
    </row>
    <row r="51" spans="1:16" ht="13.5" customHeight="1" x14ac:dyDescent="0.2">
      <c r="A51" s="1155"/>
      <c r="B51" s="1219"/>
      <c r="C51" s="792"/>
      <c r="D51" s="793" t="s">
        <v>181</v>
      </c>
      <c r="E51" s="1199">
        <v>67.3</v>
      </c>
      <c r="F51" s="1199">
        <f>+E51/E50*100</f>
        <v>15.27115951894713</v>
      </c>
      <c r="G51" s="1200">
        <v>67.099999999999994</v>
      </c>
      <c r="H51" s="1199">
        <f>+G51/G50*100</f>
        <v>15.236148955495004</v>
      </c>
      <c r="I51" s="1200">
        <v>67</v>
      </c>
      <c r="J51" s="1199">
        <f>+I51/I50*100</f>
        <v>15.203085999546175</v>
      </c>
      <c r="K51" s="1200">
        <v>66.7</v>
      </c>
      <c r="L51" s="1199">
        <f>+K51/K50*100</f>
        <v>15.141884222474461</v>
      </c>
      <c r="M51" s="1200">
        <v>66.5</v>
      </c>
      <c r="N51" s="1200">
        <f>+M51/M50*100</f>
        <v>15.106769650159018</v>
      </c>
      <c r="O51" s="1222"/>
      <c r="P51" s="1155"/>
    </row>
    <row r="52" spans="1:16" ht="13.5" customHeight="1" x14ac:dyDescent="0.2">
      <c r="A52" s="1155"/>
      <c r="B52" s="1219"/>
      <c r="C52" s="792"/>
      <c r="D52" s="793" t="s">
        <v>515</v>
      </c>
      <c r="E52" s="1199">
        <v>90.6</v>
      </c>
      <c r="F52" s="1199">
        <f>+E52/E50*100</f>
        <v>20.558202859087814</v>
      </c>
      <c r="G52" s="1200">
        <v>91</v>
      </c>
      <c r="H52" s="1199">
        <f>+G52/G50*100</f>
        <v>20.663033605812899</v>
      </c>
      <c r="I52" s="1200">
        <v>91.1</v>
      </c>
      <c r="J52" s="1199">
        <f>+I52/I50*100</f>
        <v>20.671658724756071</v>
      </c>
      <c r="K52" s="1200">
        <v>91.4</v>
      </c>
      <c r="L52" s="1199">
        <f>+K52/K50*100</f>
        <v>20.749148694665152</v>
      </c>
      <c r="M52" s="1200">
        <v>91.7</v>
      </c>
      <c r="N52" s="1200">
        <f>+M52/M50*100</f>
        <v>20.831440254429808</v>
      </c>
      <c r="O52" s="1222"/>
      <c r="P52" s="1155"/>
    </row>
    <row r="53" spans="1:16" s="1184" customFormat="1" ht="15" customHeight="1" x14ac:dyDescent="0.2">
      <c r="A53" s="1182"/>
      <c r="B53" s="1236"/>
      <c r="C53" s="792" t="s">
        <v>132</v>
      </c>
      <c r="D53" s="792"/>
      <c r="E53" s="1196">
        <v>247.5</v>
      </c>
      <c r="F53" s="1196">
        <f>+E53/E$35*100</f>
        <v>2.3840715125127634</v>
      </c>
      <c r="G53" s="1197">
        <v>247.7</v>
      </c>
      <c r="H53" s="1196">
        <f>+G53/G$35*100</f>
        <v>2.3891278766951527</v>
      </c>
      <c r="I53" s="1197">
        <v>247.3</v>
      </c>
      <c r="J53" s="1196">
        <f>+I53/I$35*100</f>
        <v>2.388287444348943</v>
      </c>
      <c r="K53" s="1197">
        <v>247.3</v>
      </c>
      <c r="L53" s="1196">
        <f>+K53/K$35*100</f>
        <v>2.3908966103989018</v>
      </c>
      <c r="M53" s="1197">
        <v>247.4</v>
      </c>
      <c r="N53" s="1197">
        <f>+M53/M$35*100</f>
        <v>2.3945720452587667</v>
      </c>
      <c r="O53" s="1238"/>
      <c r="P53" s="1182"/>
    </row>
    <row r="54" spans="1:16" ht="13.5" customHeight="1" x14ac:dyDescent="0.2">
      <c r="A54" s="1155"/>
      <c r="B54" s="1219"/>
      <c r="C54" s="792"/>
      <c r="D54" s="793" t="s">
        <v>181</v>
      </c>
      <c r="E54" s="1199">
        <v>41.9</v>
      </c>
      <c r="F54" s="1199">
        <f>+E54/E53*100</f>
        <v>16.929292929292931</v>
      </c>
      <c r="G54" s="1200">
        <v>41.7</v>
      </c>
      <c r="H54" s="1199">
        <f>+G54/G53*100</f>
        <v>16.834880904319743</v>
      </c>
      <c r="I54" s="1200">
        <v>41.4</v>
      </c>
      <c r="J54" s="1199">
        <f>+I54/I53*100</f>
        <v>16.740800646987463</v>
      </c>
      <c r="K54" s="1200">
        <v>41.1</v>
      </c>
      <c r="L54" s="1199">
        <f>+K54/K53*100</f>
        <v>16.619490497371615</v>
      </c>
      <c r="M54" s="1200">
        <v>40.799999999999997</v>
      </c>
      <c r="N54" s="1200">
        <f>+M54/M53*100</f>
        <v>16.491511721907841</v>
      </c>
      <c r="O54" s="1222"/>
      <c r="P54" s="1155"/>
    </row>
    <row r="55" spans="1:16" ht="13.5" customHeight="1" x14ac:dyDescent="0.2">
      <c r="A55" s="1155"/>
      <c r="B55" s="1219"/>
      <c r="C55" s="792"/>
      <c r="D55" s="793" t="s">
        <v>515</v>
      </c>
      <c r="E55" s="1199">
        <v>32.5</v>
      </c>
      <c r="F55" s="1199">
        <f>+E55/E53*100</f>
        <v>13.131313131313133</v>
      </c>
      <c r="G55" s="1200">
        <v>32.6</v>
      </c>
      <c r="H55" s="1199">
        <f>+G55/G53*100</f>
        <v>13.161081953976586</v>
      </c>
      <c r="I55" s="1200">
        <v>32.700000000000003</v>
      </c>
      <c r="J55" s="1199">
        <f>+I55/I53*100</f>
        <v>13.22280630812778</v>
      </c>
      <c r="K55" s="1200">
        <v>32.799999999999997</v>
      </c>
      <c r="L55" s="1199">
        <f>+K55/K53*100</f>
        <v>13.263243024666396</v>
      </c>
      <c r="M55" s="1200">
        <v>33</v>
      </c>
      <c r="N55" s="1200">
        <f>+M55/M53*100</f>
        <v>13.338722716248988</v>
      </c>
      <c r="O55" s="1222"/>
      <c r="P55" s="1155"/>
    </row>
    <row r="56" spans="1:16" s="1184" customFormat="1" ht="15" customHeight="1" x14ac:dyDescent="0.2">
      <c r="A56" s="1182"/>
      <c r="B56" s="1236"/>
      <c r="C56" s="792" t="s">
        <v>133</v>
      </c>
      <c r="D56" s="792"/>
      <c r="E56" s="1196">
        <v>260.89999999999998</v>
      </c>
      <c r="F56" s="1196">
        <f>+E56/E$35*100</f>
        <v>2.5131485156144642</v>
      </c>
      <c r="G56" s="1197">
        <v>260.60000000000002</v>
      </c>
      <c r="H56" s="1196">
        <f>+G56/G$35*100</f>
        <v>2.5135515731399143</v>
      </c>
      <c r="I56" s="1197">
        <v>259.2</v>
      </c>
      <c r="J56" s="1196">
        <f>+I56/I$35*100</f>
        <v>2.5032111022047956</v>
      </c>
      <c r="K56" s="1197">
        <v>258.89999999999998</v>
      </c>
      <c r="L56" s="1196">
        <f>+K56/K$35*100</f>
        <v>2.5030454202679966</v>
      </c>
      <c r="M56" s="1197">
        <v>258.60000000000002</v>
      </c>
      <c r="N56" s="1197">
        <f>+M56/M$35*100</f>
        <v>2.5029762768953803</v>
      </c>
      <c r="O56" s="1238"/>
      <c r="P56" s="1182"/>
    </row>
    <row r="57" spans="1:16" ht="13.5" customHeight="1" x14ac:dyDescent="0.2">
      <c r="A57" s="1155"/>
      <c r="B57" s="1219"/>
      <c r="C57" s="792"/>
      <c r="D57" s="793" t="s">
        <v>181</v>
      </c>
      <c r="E57" s="1199">
        <v>39.9</v>
      </c>
      <c r="F57" s="1199">
        <f>+E57/E56*100</f>
        <v>15.293215791490994</v>
      </c>
      <c r="G57" s="1200">
        <v>39.5</v>
      </c>
      <c r="H57" s="1199">
        <f>+G57/G56*100</f>
        <v>15.157329240214887</v>
      </c>
      <c r="I57" s="1200">
        <v>39.1</v>
      </c>
      <c r="J57" s="1199">
        <f>+I57/I56*100</f>
        <v>15.084876543209877</v>
      </c>
      <c r="K57" s="1200">
        <v>38.700000000000003</v>
      </c>
      <c r="L57" s="1199">
        <f>+K57/K56*100</f>
        <v>14.947856315179608</v>
      </c>
      <c r="M57" s="1200">
        <v>38.299999999999997</v>
      </c>
      <c r="N57" s="1200">
        <f>+M57/M56*100</f>
        <v>14.810518174787312</v>
      </c>
      <c r="O57" s="1222"/>
      <c r="P57" s="1155"/>
    </row>
    <row r="58" spans="1:16" ht="13.5" customHeight="1" x14ac:dyDescent="0.2">
      <c r="A58" s="1155"/>
      <c r="B58" s="1219"/>
      <c r="C58" s="792"/>
      <c r="D58" s="793" t="s">
        <v>515</v>
      </c>
      <c r="E58" s="1199">
        <v>39.299999999999997</v>
      </c>
      <c r="F58" s="1199">
        <f>+E58/E56*100</f>
        <v>15.063242621694137</v>
      </c>
      <c r="G58" s="1200">
        <v>39.4</v>
      </c>
      <c r="H58" s="1199">
        <f>+G58/G56*100</f>
        <v>15.11895625479662</v>
      </c>
      <c r="I58" s="1200">
        <v>39.299999999999997</v>
      </c>
      <c r="J58" s="1199">
        <f>+I58/I56*100</f>
        <v>15.162037037037038</v>
      </c>
      <c r="K58" s="1200">
        <v>39.5</v>
      </c>
      <c r="L58" s="1199">
        <f>+K58/K56*100</f>
        <v>15.25685592893009</v>
      </c>
      <c r="M58" s="1200">
        <v>39.700000000000003</v>
      </c>
      <c r="N58" s="1200">
        <f>+M58/M56*100</f>
        <v>15.351894818252127</v>
      </c>
      <c r="O58" s="1222"/>
      <c r="P58" s="1155"/>
    </row>
    <row r="59" spans="1:16" s="874" customFormat="1" ht="13.5" customHeight="1" x14ac:dyDescent="0.2">
      <c r="A59" s="905"/>
      <c r="B59" s="906"/>
      <c r="C59" s="907" t="s">
        <v>480</v>
      </c>
      <c r="D59" s="908"/>
      <c r="E59" s="909"/>
      <c r="F59" s="1154"/>
      <c r="G59" s="909"/>
      <c r="H59" s="1154"/>
      <c r="I59" s="909"/>
      <c r="J59" s="1154"/>
      <c r="K59" s="909"/>
      <c r="L59" s="1154"/>
      <c r="M59" s="909"/>
      <c r="N59" s="1154"/>
      <c r="O59" s="910"/>
      <c r="P59" s="901"/>
    </row>
    <row r="60" spans="1:16" ht="13.5" customHeight="1" x14ac:dyDescent="0.2">
      <c r="A60" s="1155"/>
      <c r="B60" s="1306"/>
      <c r="C60" s="1201" t="s">
        <v>414</v>
      </c>
      <c r="D60" s="1191"/>
      <c r="E60" s="1190"/>
      <c r="F60" s="1202" t="s">
        <v>88</v>
      </c>
      <c r="G60" s="1203"/>
      <c r="H60" s="1203"/>
      <c r="I60" s="1307"/>
      <c r="J60" s="1203"/>
      <c r="K60" s="1203"/>
      <c r="L60" s="1203"/>
      <c r="M60" s="1203"/>
      <c r="N60" s="1203"/>
      <c r="O60" s="1222"/>
      <c r="P60" s="1155"/>
    </row>
    <row r="61" spans="1:16" ht="13.5" customHeight="1" x14ac:dyDescent="0.2">
      <c r="A61" s="1155"/>
      <c r="B61" s="1102">
        <v>6</v>
      </c>
      <c r="C61" s="1425">
        <v>42370</v>
      </c>
      <c r="D61" s="1425"/>
      <c r="E61" s="1176"/>
      <c r="F61" s="1176"/>
      <c r="G61" s="1176"/>
      <c r="H61" s="1176"/>
      <c r="I61" s="1176"/>
      <c r="J61" s="1176"/>
      <c r="K61" s="1176"/>
      <c r="L61" s="1176"/>
      <c r="M61" s="1176"/>
      <c r="N61" s="1176"/>
      <c r="O61" s="1176"/>
      <c r="P61" s="1176"/>
    </row>
  </sheetData>
  <mergeCells count="120">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C35:D35"/>
    <mergeCell ref="C61:D61"/>
    <mergeCell ref="C31:D32"/>
    <mergeCell ref="E33:F33"/>
    <mergeCell ref="G33:H33"/>
    <mergeCell ref="I33:J33"/>
    <mergeCell ref="K33:L33"/>
    <mergeCell ref="M33:N33"/>
    <mergeCell ref="E27:F27"/>
    <mergeCell ref="G27:H27"/>
    <mergeCell ref="I27:J27"/>
    <mergeCell ref="K27:L27"/>
    <mergeCell ref="M27:N27"/>
    <mergeCell ref="M29:N29"/>
  </mergeCells>
  <conditionalFormatting sqref="E33:N33 E7:N7">
    <cfRule type="cellIs" dxfId="15"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Q71"/>
  <sheetViews>
    <sheetView workbookViewId="0"/>
  </sheetViews>
  <sheetFormatPr defaultRowHeight="12.75" x14ac:dyDescent="0.2"/>
  <cols>
    <col min="1" max="1" width="1" style="1147" customWidth="1"/>
    <col min="2" max="2" width="2.5703125" style="1147" customWidth="1"/>
    <col min="3" max="3" width="1" style="1147" customWidth="1"/>
    <col min="4" max="4" width="34" style="1147" customWidth="1"/>
    <col min="5" max="5" width="7.42578125" style="1147" customWidth="1"/>
    <col min="6" max="6" width="4.85546875" style="1147" customWidth="1"/>
    <col min="7" max="7" width="7.42578125" style="1147" customWidth="1"/>
    <col min="8" max="8" width="4.85546875" style="1147" customWidth="1"/>
    <col min="9" max="9" width="7.42578125" style="1147" customWidth="1"/>
    <col min="10" max="10" width="4.85546875" style="1147" customWidth="1"/>
    <col min="11" max="11" width="7.42578125" style="1147" customWidth="1"/>
    <col min="12" max="12" width="4.85546875" style="1147" customWidth="1"/>
    <col min="13" max="13" width="7.42578125" style="1147" customWidth="1"/>
    <col min="14" max="14" width="4.85546875" style="1147" customWidth="1"/>
    <col min="15" max="15" width="2.5703125" style="1147" customWidth="1"/>
    <col min="16" max="16" width="1" style="1147" customWidth="1"/>
    <col min="17" max="16384" width="9.140625" style="1147"/>
  </cols>
  <sheetData>
    <row r="1" spans="1:16" ht="13.5" customHeight="1" x14ac:dyDescent="0.2">
      <c r="A1" s="1155"/>
      <c r="B1" s="1156"/>
      <c r="C1" s="1455" t="s">
        <v>333</v>
      </c>
      <c r="D1" s="1455"/>
      <c r="E1" s="1143"/>
      <c r="F1" s="1143"/>
      <c r="G1" s="1143"/>
      <c r="H1" s="1143"/>
      <c r="I1" s="1143"/>
      <c r="J1" s="1143"/>
      <c r="K1" s="1143"/>
      <c r="L1" s="1143"/>
      <c r="M1" s="1157"/>
      <c r="N1" s="1143"/>
      <c r="O1" s="1143"/>
      <c r="P1" s="1155"/>
    </row>
    <row r="2" spans="1:16" ht="9.75" customHeight="1" x14ac:dyDescent="0.2">
      <c r="A2" s="1155"/>
      <c r="B2" s="1158"/>
      <c r="C2" s="1159"/>
      <c r="D2" s="1158"/>
      <c r="E2" s="1160"/>
      <c r="F2" s="1160"/>
      <c r="G2" s="1160"/>
      <c r="H2" s="1160"/>
      <c r="I2" s="1161"/>
      <c r="J2" s="1161"/>
      <c r="K2" s="1161"/>
      <c r="L2" s="1161"/>
      <c r="M2" s="1161"/>
      <c r="N2" s="1161"/>
      <c r="O2" s="1162"/>
      <c r="P2" s="1155"/>
    </row>
    <row r="3" spans="1:16" ht="9" customHeight="1" thickBot="1" x14ac:dyDescent="0.25">
      <c r="A3" s="1155"/>
      <c r="B3" s="1143"/>
      <c r="C3" s="1163"/>
      <c r="D3" s="1143"/>
      <c r="E3" s="1143"/>
      <c r="F3" s="1143"/>
      <c r="G3" s="1143"/>
      <c r="H3" s="1143"/>
      <c r="I3" s="1143"/>
      <c r="J3" s="1143"/>
      <c r="K3" s="1143"/>
      <c r="L3" s="1143"/>
      <c r="M3" s="1431" t="s">
        <v>73</v>
      </c>
      <c r="N3" s="1431"/>
      <c r="O3" s="1164"/>
      <c r="P3" s="1155"/>
    </row>
    <row r="4" spans="1:16" s="1167" customFormat="1" ht="13.5" customHeight="1" thickBot="1" x14ac:dyDescent="0.25">
      <c r="A4" s="1165"/>
      <c r="B4" s="1166"/>
      <c r="C4" s="1187" t="s">
        <v>166</v>
      </c>
      <c r="D4" s="1188"/>
      <c r="E4" s="1188"/>
      <c r="F4" s="1188"/>
      <c r="G4" s="1188"/>
      <c r="H4" s="1188"/>
      <c r="I4" s="1188"/>
      <c r="J4" s="1188"/>
      <c r="K4" s="1188"/>
      <c r="L4" s="1188"/>
      <c r="M4" s="1188"/>
      <c r="N4" s="1189"/>
      <c r="O4" s="1164"/>
      <c r="P4" s="1165"/>
    </row>
    <row r="5" spans="1:16" ht="3.75" customHeight="1" x14ac:dyDescent="0.2">
      <c r="A5" s="1155"/>
      <c r="B5" s="1143"/>
      <c r="C5" s="1456" t="s">
        <v>160</v>
      </c>
      <c r="D5" s="1457"/>
      <c r="E5" s="1143"/>
      <c r="F5" s="1168"/>
      <c r="G5" s="1168"/>
      <c r="H5" s="1168"/>
      <c r="I5" s="1168"/>
      <c r="J5" s="1168"/>
      <c r="K5" s="1143"/>
      <c r="L5" s="1168"/>
      <c r="M5" s="1168"/>
      <c r="N5" s="1168"/>
      <c r="O5" s="1164"/>
      <c r="P5" s="1155"/>
    </row>
    <row r="6" spans="1:16" ht="12.75" customHeight="1" x14ac:dyDescent="0.2">
      <c r="A6" s="1155"/>
      <c r="B6" s="1143"/>
      <c r="C6" s="1457"/>
      <c r="D6" s="1457"/>
      <c r="E6" s="1148" t="s">
        <v>34</v>
      </c>
      <c r="F6" s="1149" t="s">
        <v>553</v>
      </c>
      <c r="G6" s="1148" t="s">
        <v>34</v>
      </c>
      <c r="H6" s="1149" t="s">
        <v>34</v>
      </c>
      <c r="I6" s="1150"/>
      <c r="J6" s="1149" t="s">
        <v>34</v>
      </c>
      <c r="K6" s="1151" t="s">
        <v>554</v>
      </c>
      <c r="L6" s="1152" t="s">
        <v>34</v>
      </c>
      <c r="M6" s="1152" t="s">
        <v>34</v>
      </c>
      <c r="N6" s="1153"/>
      <c r="O6" s="1164"/>
      <c r="P6" s="1155"/>
    </row>
    <row r="7" spans="1:16" x14ac:dyDescent="0.2">
      <c r="A7" s="1155"/>
      <c r="B7" s="1143"/>
      <c r="C7" s="1169"/>
      <c r="D7" s="1169"/>
      <c r="E7" s="1427" t="s">
        <v>591</v>
      </c>
      <c r="F7" s="1427"/>
      <c r="G7" s="1427" t="s">
        <v>592</v>
      </c>
      <c r="H7" s="1427"/>
      <c r="I7" s="1427" t="s">
        <v>593</v>
      </c>
      <c r="J7" s="1427"/>
      <c r="K7" s="1427" t="s">
        <v>594</v>
      </c>
      <c r="L7" s="1427"/>
      <c r="M7" s="1427" t="s">
        <v>591</v>
      </c>
      <c r="N7" s="1427"/>
      <c r="O7" s="1170"/>
      <c r="P7" s="1155"/>
    </row>
    <row r="8" spans="1:16" s="1174" customFormat="1" ht="15.75" customHeight="1" x14ac:dyDescent="0.2">
      <c r="A8" s="1171"/>
      <c r="B8" s="1172"/>
      <c r="C8" s="1424" t="s">
        <v>13</v>
      </c>
      <c r="D8" s="1424"/>
      <c r="E8" s="1453">
        <v>4565.1000000000004</v>
      </c>
      <c r="F8" s="1453"/>
      <c r="G8" s="1453">
        <v>4491.6000000000004</v>
      </c>
      <c r="H8" s="1453"/>
      <c r="I8" s="1453">
        <v>4477.1000000000004</v>
      </c>
      <c r="J8" s="1453"/>
      <c r="K8" s="1453">
        <v>4580.8</v>
      </c>
      <c r="L8" s="1453"/>
      <c r="M8" s="1454">
        <v>4575.3</v>
      </c>
      <c r="N8" s="1454"/>
      <c r="O8" s="1173"/>
      <c r="P8" s="1171"/>
    </row>
    <row r="9" spans="1:16" ht="11.25" customHeight="1" x14ac:dyDescent="0.2">
      <c r="A9" s="1155"/>
      <c r="B9" s="1175"/>
      <c r="C9" s="789" t="s">
        <v>72</v>
      </c>
      <c r="D9" s="1176"/>
      <c r="E9" s="1451">
        <v>2361.6999999999998</v>
      </c>
      <c r="F9" s="1451"/>
      <c r="G9" s="1451">
        <v>2310.8000000000002</v>
      </c>
      <c r="H9" s="1451"/>
      <c r="I9" s="1451">
        <v>2301.1</v>
      </c>
      <c r="J9" s="1451"/>
      <c r="K9" s="1451">
        <v>2335.5</v>
      </c>
      <c r="L9" s="1451"/>
      <c r="M9" s="1452">
        <v>2348.6999999999998</v>
      </c>
      <c r="N9" s="1452"/>
      <c r="O9" s="1170"/>
      <c r="P9" s="1155"/>
    </row>
    <row r="10" spans="1:16" ht="11.25" customHeight="1" x14ac:dyDescent="0.2">
      <c r="A10" s="1155"/>
      <c r="B10" s="1175"/>
      <c r="C10" s="789" t="s">
        <v>71</v>
      </c>
      <c r="D10" s="1176"/>
      <c r="E10" s="1451">
        <v>2203.4</v>
      </c>
      <c r="F10" s="1451"/>
      <c r="G10" s="1451">
        <v>2180.6999999999998</v>
      </c>
      <c r="H10" s="1451"/>
      <c r="I10" s="1451">
        <v>2176</v>
      </c>
      <c r="J10" s="1451"/>
      <c r="K10" s="1451">
        <v>2245.3000000000002</v>
      </c>
      <c r="L10" s="1451"/>
      <c r="M10" s="1452">
        <v>2226.6999999999998</v>
      </c>
      <c r="N10" s="1452"/>
      <c r="O10" s="1170"/>
      <c r="P10" s="1155"/>
    </row>
    <row r="11" spans="1:16" ht="15.75" customHeight="1" x14ac:dyDescent="0.2">
      <c r="A11" s="1155"/>
      <c r="B11" s="1175"/>
      <c r="C11" s="789" t="s">
        <v>161</v>
      </c>
      <c r="D11" s="1176"/>
      <c r="E11" s="1451">
        <v>271.89999999999998</v>
      </c>
      <c r="F11" s="1451"/>
      <c r="G11" s="1451">
        <v>243.9</v>
      </c>
      <c r="H11" s="1451"/>
      <c r="I11" s="1451">
        <v>242</v>
      </c>
      <c r="J11" s="1451"/>
      <c r="K11" s="1451">
        <v>246.5</v>
      </c>
      <c r="L11" s="1451"/>
      <c r="M11" s="1452">
        <v>266.10000000000002</v>
      </c>
      <c r="N11" s="1452"/>
      <c r="O11" s="1170"/>
      <c r="P11" s="1155"/>
    </row>
    <row r="12" spans="1:16" ht="11.25" customHeight="1" x14ac:dyDescent="0.2">
      <c r="A12" s="1155"/>
      <c r="B12" s="1175"/>
      <c r="C12" s="789" t="s">
        <v>162</v>
      </c>
      <c r="D12" s="1176"/>
      <c r="E12" s="1429">
        <v>2239.1999999999998</v>
      </c>
      <c r="F12" s="1429"/>
      <c r="G12" s="1429">
        <v>2228.4</v>
      </c>
      <c r="H12" s="1429"/>
      <c r="I12" s="1429">
        <v>2219.3000000000002</v>
      </c>
      <c r="J12" s="1429"/>
      <c r="K12" s="1429">
        <v>2253.8000000000002</v>
      </c>
      <c r="L12" s="1429"/>
      <c r="M12" s="1432">
        <v>2241</v>
      </c>
      <c r="N12" s="1432"/>
      <c r="O12" s="1170"/>
      <c r="P12" s="1155"/>
    </row>
    <row r="13" spans="1:16" ht="11.25" customHeight="1" x14ac:dyDescent="0.2">
      <c r="A13" s="1155"/>
      <c r="B13" s="1175"/>
      <c r="C13" s="789" t="s">
        <v>163</v>
      </c>
      <c r="D13" s="1176"/>
      <c r="E13" s="1429">
        <v>2054</v>
      </c>
      <c r="F13" s="1429"/>
      <c r="G13" s="1429">
        <v>2019.3</v>
      </c>
      <c r="H13" s="1429"/>
      <c r="I13" s="1429">
        <v>2015.8</v>
      </c>
      <c r="J13" s="1429"/>
      <c r="K13" s="1429">
        <v>2080.5</v>
      </c>
      <c r="L13" s="1429"/>
      <c r="M13" s="1432">
        <v>2068.1999999999998</v>
      </c>
      <c r="N13" s="1432"/>
      <c r="O13" s="1170"/>
      <c r="P13" s="1155"/>
    </row>
    <row r="14" spans="1:16" ht="15.75" customHeight="1" x14ac:dyDescent="0.2">
      <c r="A14" s="1155"/>
      <c r="B14" s="1175"/>
      <c r="C14" s="789" t="s">
        <v>391</v>
      </c>
      <c r="D14" s="1176"/>
      <c r="E14" s="1451">
        <v>407.3</v>
      </c>
      <c r="F14" s="1451"/>
      <c r="G14" s="1451">
        <v>348.5</v>
      </c>
      <c r="H14" s="1451"/>
      <c r="I14" s="1451">
        <v>338.4</v>
      </c>
      <c r="J14" s="1451"/>
      <c r="K14" s="1451">
        <v>365.3</v>
      </c>
      <c r="L14" s="1451"/>
      <c r="M14" s="1452">
        <v>342.7</v>
      </c>
      <c r="N14" s="1452"/>
      <c r="O14" s="1170"/>
      <c r="P14" s="1155"/>
    </row>
    <row r="15" spans="1:16" ht="11.25" customHeight="1" x14ac:dyDescent="0.2">
      <c r="A15" s="1155"/>
      <c r="B15" s="1175"/>
      <c r="C15" s="789" t="s">
        <v>167</v>
      </c>
      <c r="D15" s="1176"/>
      <c r="E15" s="1429">
        <v>1089.7</v>
      </c>
      <c r="F15" s="1429"/>
      <c r="G15" s="1429">
        <v>1074.9000000000001</v>
      </c>
      <c r="H15" s="1429"/>
      <c r="I15" s="1429">
        <v>1090.0999999999999</v>
      </c>
      <c r="J15" s="1429"/>
      <c r="K15" s="1429">
        <v>1107.8</v>
      </c>
      <c r="L15" s="1429"/>
      <c r="M15" s="1432">
        <v>1118.8</v>
      </c>
      <c r="N15" s="1432"/>
      <c r="O15" s="1170"/>
      <c r="P15" s="1155"/>
    </row>
    <row r="16" spans="1:16" ht="11.25" customHeight="1" x14ac:dyDescent="0.2">
      <c r="A16" s="1155"/>
      <c r="B16" s="1175"/>
      <c r="C16" s="789" t="s">
        <v>168</v>
      </c>
      <c r="D16" s="1176"/>
      <c r="E16" s="1429">
        <v>3068.2</v>
      </c>
      <c r="F16" s="1429"/>
      <c r="G16" s="1429">
        <v>3068.2</v>
      </c>
      <c r="H16" s="1429"/>
      <c r="I16" s="1429">
        <v>3048.6</v>
      </c>
      <c r="J16" s="1429"/>
      <c r="K16" s="1429">
        <v>3107.6</v>
      </c>
      <c r="L16" s="1429"/>
      <c r="M16" s="1432">
        <v>3113.9</v>
      </c>
      <c r="N16" s="1432"/>
      <c r="O16" s="1170"/>
      <c r="P16" s="1155"/>
    </row>
    <row r="17" spans="1:16" s="1180" customFormat="1" ht="15.75" customHeight="1" x14ac:dyDescent="0.2">
      <c r="A17" s="1177"/>
      <c r="B17" s="1178"/>
      <c r="C17" s="789" t="s">
        <v>169</v>
      </c>
      <c r="D17" s="1176"/>
      <c r="E17" s="1429">
        <v>3969.6</v>
      </c>
      <c r="F17" s="1429"/>
      <c r="G17" s="1429">
        <v>3910.5</v>
      </c>
      <c r="H17" s="1429"/>
      <c r="I17" s="1429">
        <v>3896.1</v>
      </c>
      <c r="J17" s="1429"/>
      <c r="K17" s="1429">
        <v>4008.8</v>
      </c>
      <c r="L17" s="1429"/>
      <c r="M17" s="1432">
        <v>4029.3</v>
      </c>
      <c r="N17" s="1432"/>
      <c r="O17" s="1179"/>
      <c r="P17" s="1177"/>
    </row>
    <row r="18" spans="1:16" s="1180" customFormat="1" ht="11.25" customHeight="1" x14ac:dyDescent="0.2">
      <c r="A18" s="1177"/>
      <c r="B18" s="1178"/>
      <c r="C18" s="789" t="s">
        <v>170</v>
      </c>
      <c r="D18" s="1176"/>
      <c r="E18" s="1429">
        <v>595.5</v>
      </c>
      <c r="F18" s="1429"/>
      <c r="G18" s="1429">
        <v>581</v>
      </c>
      <c r="H18" s="1429"/>
      <c r="I18" s="1429">
        <v>581</v>
      </c>
      <c r="J18" s="1429"/>
      <c r="K18" s="1429">
        <v>572</v>
      </c>
      <c r="L18" s="1429"/>
      <c r="M18" s="1432">
        <v>546.1</v>
      </c>
      <c r="N18" s="1432"/>
      <c r="O18" s="1179"/>
      <c r="P18" s="1177"/>
    </row>
    <row r="19" spans="1:16" ht="15.75" customHeight="1" x14ac:dyDescent="0.2">
      <c r="A19" s="1155"/>
      <c r="B19" s="1175"/>
      <c r="C19" s="789" t="s">
        <v>171</v>
      </c>
      <c r="D19" s="1176"/>
      <c r="E19" s="1429">
        <v>3676.5</v>
      </c>
      <c r="F19" s="1429"/>
      <c r="G19" s="1429">
        <v>3659.4</v>
      </c>
      <c r="H19" s="1429"/>
      <c r="I19" s="1429">
        <v>3641.1</v>
      </c>
      <c r="J19" s="1429"/>
      <c r="K19" s="1429">
        <v>3723.4</v>
      </c>
      <c r="L19" s="1429"/>
      <c r="M19" s="1432">
        <v>3743.1</v>
      </c>
      <c r="N19" s="1432"/>
      <c r="O19" s="1170"/>
      <c r="P19" s="1155"/>
    </row>
    <row r="20" spans="1:16" ht="11.25" customHeight="1" x14ac:dyDescent="0.2">
      <c r="A20" s="1155"/>
      <c r="B20" s="1175"/>
      <c r="C20" s="1181"/>
      <c r="D20" s="1296" t="s">
        <v>172</v>
      </c>
      <c r="E20" s="1429">
        <v>2864.6</v>
      </c>
      <c r="F20" s="1429"/>
      <c r="G20" s="1429">
        <v>2869.9</v>
      </c>
      <c r="H20" s="1429"/>
      <c r="I20" s="1429">
        <v>2867.8</v>
      </c>
      <c r="J20" s="1429"/>
      <c r="K20" s="1429">
        <v>2896.7</v>
      </c>
      <c r="L20" s="1429"/>
      <c r="M20" s="1432">
        <v>2910.9</v>
      </c>
      <c r="N20" s="1432"/>
      <c r="O20" s="1170"/>
      <c r="P20" s="1155"/>
    </row>
    <row r="21" spans="1:16" ht="11.25" customHeight="1" x14ac:dyDescent="0.2">
      <c r="A21" s="1155"/>
      <c r="B21" s="1175"/>
      <c r="C21" s="1181"/>
      <c r="D21" s="1296" t="s">
        <v>173</v>
      </c>
      <c r="E21" s="1429">
        <v>683.6</v>
      </c>
      <c r="F21" s="1429"/>
      <c r="G21" s="1429">
        <v>654.70000000000005</v>
      </c>
      <c r="H21" s="1429"/>
      <c r="I21" s="1429">
        <v>645.5</v>
      </c>
      <c r="J21" s="1429"/>
      <c r="K21" s="1429">
        <v>698.8</v>
      </c>
      <c r="L21" s="1429"/>
      <c r="M21" s="1432">
        <v>703.7</v>
      </c>
      <c r="N21" s="1432"/>
      <c r="O21" s="1170"/>
      <c r="P21" s="1155"/>
    </row>
    <row r="22" spans="1:16" ht="11.25" customHeight="1" x14ac:dyDescent="0.2">
      <c r="A22" s="1155"/>
      <c r="B22" s="1175"/>
      <c r="C22" s="1181"/>
      <c r="D22" s="1296" t="s">
        <v>131</v>
      </c>
      <c r="E22" s="1429">
        <v>128.19999999999999</v>
      </c>
      <c r="F22" s="1429"/>
      <c r="G22" s="1429">
        <v>134.80000000000001</v>
      </c>
      <c r="H22" s="1429"/>
      <c r="I22" s="1429">
        <v>127.9</v>
      </c>
      <c r="J22" s="1429"/>
      <c r="K22" s="1429">
        <v>127.9</v>
      </c>
      <c r="L22" s="1429"/>
      <c r="M22" s="1432">
        <v>128.5</v>
      </c>
      <c r="N22" s="1432"/>
      <c r="O22" s="1170"/>
      <c r="P22" s="1155"/>
    </row>
    <row r="23" spans="1:16" ht="11.25" customHeight="1" x14ac:dyDescent="0.2">
      <c r="A23" s="1155"/>
      <c r="B23" s="1175"/>
      <c r="C23" s="789" t="s">
        <v>174</v>
      </c>
      <c r="D23" s="1176"/>
      <c r="E23" s="1429">
        <v>859.3</v>
      </c>
      <c r="F23" s="1429"/>
      <c r="G23" s="1429">
        <v>811.8</v>
      </c>
      <c r="H23" s="1429"/>
      <c r="I23" s="1429">
        <v>813.1</v>
      </c>
      <c r="J23" s="1429"/>
      <c r="K23" s="1429">
        <v>835.8</v>
      </c>
      <c r="L23" s="1429"/>
      <c r="M23" s="1432">
        <v>805.6</v>
      </c>
      <c r="N23" s="1432"/>
      <c r="O23" s="1170"/>
      <c r="P23" s="1155"/>
    </row>
    <row r="24" spans="1:16" ht="11.25" customHeight="1" x14ac:dyDescent="0.2">
      <c r="A24" s="1155"/>
      <c r="B24" s="1175"/>
      <c r="C24" s="789" t="s">
        <v>131</v>
      </c>
      <c r="D24" s="1176"/>
      <c r="E24" s="1429">
        <v>29.3</v>
      </c>
      <c r="F24" s="1429"/>
      <c r="G24" s="1429">
        <v>20.399999999999999</v>
      </c>
      <c r="H24" s="1429"/>
      <c r="I24" s="1429">
        <v>22.9</v>
      </c>
      <c r="J24" s="1429"/>
      <c r="K24" s="1429">
        <v>21.5</v>
      </c>
      <c r="L24" s="1429"/>
      <c r="M24" s="1432">
        <v>26.5</v>
      </c>
      <c r="N24" s="1432"/>
      <c r="O24" s="1170"/>
      <c r="P24" s="1155"/>
    </row>
    <row r="25" spans="1:16" ht="15.75" customHeight="1" x14ac:dyDescent="0.2">
      <c r="A25" s="1155"/>
      <c r="B25" s="1175"/>
      <c r="C25" s="794" t="s">
        <v>175</v>
      </c>
      <c r="D25" s="794"/>
      <c r="E25" s="1428"/>
      <c r="F25" s="1428"/>
      <c r="G25" s="1428"/>
      <c r="H25" s="1428"/>
      <c r="I25" s="1428"/>
      <c r="J25" s="1428"/>
      <c r="K25" s="1428"/>
      <c r="L25" s="1428"/>
      <c r="M25" s="1430"/>
      <c r="N25" s="1430"/>
      <c r="O25" s="1170"/>
      <c r="P25" s="1155"/>
    </row>
    <row r="26" spans="1:16" s="1184" customFormat="1" ht="13.5" customHeight="1" x14ac:dyDescent="0.2">
      <c r="A26" s="1182"/>
      <c r="B26" s="1448" t="s">
        <v>176</v>
      </c>
      <c r="C26" s="1448"/>
      <c r="D26" s="1448"/>
      <c r="E26" s="1449">
        <v>63.4</v>
      </c>
      <c r="F26" s="1449"/>
      <c r="G26" s="1449">
        <v>63</v>
      </c>
      <c r="H26" s="1449"/>
      <c r="I26" s="1449">
        <v>62.8</v>
      </c>
      <c r="J26" s="1449"/>
      <c r="K26" s="1449">
        <v>64.2</v>
      </c>
      <c r="L26" s="1449"/>
      <c r="M26" s="1450">
        <v>64.400000000000006</v>
      </c>
      <c r="N26" s="1450"/>
      <c r="O26" s="1183"/>
      <c r="P26" s="1182"/>
    </row>
    <row r="27" spans="1:16" ht="11.25" customHeight="1" x14ac:dyDescent="0.2">
      <c r="A27" s="1155"/>
      <c r="B27" s="1175"/>
      <c r="C27" s="792"/>
      <c r="D27" s="1296" t="s">
        <v>72</v>
      </c>
      <c r="E27" s="1428">
        <v>66.900000000000006</v>
      </c>
      <c r="F27" s="1428"/>
      <c r="G27" s="1428">
        <v>66.099999999999994</v>
      </c>
      <c r="H27" s="1428"/>
      <c r="I27" s="1428">
        <v>65.8</v>
      </c>
      <c r="J27" s="1428"/>
      <c r="K27" s="1428">
        <v>66.8</v>
      </c>
      <c r="L27" s="1428"/>
      <c r="M27" s="1430">
        <v>67.400000000000006</v>
      </c>
      <c r="N27" s="1430"/>
      <c r="O27" s="1170"/>
      <c r="P27" s="1155"/>
    </row>
    <row r="28" spans="1:16" ht="11.25" customHeight="1" x14ac:dyDescent="0.2">
      <c r="A28" s="1155"/>
      <c r="B28" s="1175"/>
      <c r="C28" s="792"/>
      <c r="D28" s="1296" t="s">
        <v>71</v>
      </c>
      <c r="E28" s="1428">
        <v>60.1</v>
      </c>
      <c r="F28" s="1428"/>
      <c r="G28" s="1428">
        <v>60</v>
      </c>
      <c r="H28" s="1428"/>
      <c r="I28" s="1428">
        <v>59.9</v>
      </c>
      <c r="J28" s="1428"/>
      <c r="K28" s="1428">
        <v>61.8</v>
      </c>
      <c r="L28" s="1428"/>
      <c r="M28" s="1430">
        <v>61.5</v>
      </c>
      <c r="N28" s="1430"/>
      <c r="O28" s="1170"/>
      <c r="P28" s="1155"/>
    </row>
    <row r="29" spans="1:16" s="1184" customFormat="1" ht="13.5" customHeight="1" x14ac:dyDescent="0.2">
      <c r="A29" s="1182"/>
      <c r="B29" s="1448" t="s">
        <v>161</v>
      </c>
      <c r="C29" s="1448"/>
      <c r="D29" s="1448"/>
      <c r="E29" s="1449">
        <v>24.7</v>
      </c>
      <c r="F29" s="1449"/>
      <c r="G29" s="1449">
        <v>22.2</v>
      </c>
      <c r="H29" s="1449"/>
      <c r="I29" s="1449">
        <v>21.9</v>
      </c>
      <c r="J29" s="1449"/>
      <c r="K29" s="1449">
        <v>22.3</v>
      </c>
      <c r="L29" s="1449"/>
      <c r="M29" s="1450">
        <v>24.1</v>
      </c>
      <c r="N29" s="1450"/>
      <c r="O29" s="1183"/>
      <c r="P29" s="1182"/>
    </row>
    <row r="30" spans="1:16" ht="11.25" customHeight="1" x14ac:dyDescent="0.2">
      <c r="A30" s="1155"/>
      <c r="B30" s="1175"/>
      <c r="C30" s="792"/>
      <c r="D30" s="1296" t="s">
        <v>72</v>
      </c>
      <c r="E30" s="1428">
        <v>25.8</v>
      </c>
      <c r="F30" s="1428"/>
      <c r="G30" s="1428">
        <v>22.6</v>
      </c>
      <c r="H30" s="1428"/>
      <c r="I30" s="1428">
        <v>23.4</v>
      </c>
      <c r="J30" s="1428"/>
      <c r="K30" s="1428">
        <v>23.4</v>
      </c>
      <c r="L30" s="1428"/>
      <c r="M30" s="1430">
        <v>25.3</v>
      </c>
      <c r="N30" s="1430"/>
      <c r="O30" s="1170"/>
      <c r="P30" s="1155"/>
    </row>
    <row r="31" spans="1:16" ht="11.25" customHeight="1" x14ac:dyDescent="0.2">
      <c r="A31" s="1155"/>
      <c r="B31" s="1175"/>
      <c r="C31" s="792"/>
      <c r="D31" s="1296" t="s">
        <v>71</v>
      </c>
      <c r="E31" s="1428">
        <v>23.5</v>
      </c>
      <c r="F31" s="1428"/>
      <c r="G31" s="1428">
        <v>21.8</v>
      </c>
      <c r="H31" s="1428"/>
      <c r="I31" s="1428">
        <v>20.399999999999999</v>
      </c>
      <c r="J31" s="1428"/>
      <c r="K31" s="1428">
        <v>21.3</v>
      </c>
      <c r="L31" s="1428"/>
      <c r="M31" s="1430">
        <v>23</v>
      </c>
      <c r="N31" s="1430"/>
      <c r="O31" s="1170"/>
      <c r="P31" s="1155"/>
    </row>
    <row r="32" spans="1:16" s="1184" customFormat="1" ht="13.5" customHeight="1" x14ac:dyDescent="0.2">
      <c r="A32" s="1182"/>
      <c r="B32" s="1448" t="s">
        <v>177</v>
      </c>
      <c r="C32" s="1448"/>
      <c r="D32" s="1448"/>
      <c r="E32" s="1449">
        <v>48.4</v>
      </c>
      <c r="F32" s="1449"/>
      <c r="G32" s="1449">
        <v>47.5</v>
      </c>
      <c r="H32" s="1449"/>
      <c r="I32" s="1449">
        <v>48.6</v>
      </c>
      <c r="J32" s="1449"/>
      <c r="K32" s="1449">
        <v>50.4</v>
      </c>
      <c r="L32" s="1449"/>
      <c r="M32" s="1450">
        <v>50.2</v>
      </c>
      <c r="N32" s="1450"/>
      <c r="O32" s="1183"/>
      <c r="P32" s="1182"/>
    </row>
    <row r="33" spans="1:17" ht="11.25" customHeight="1" x14ac:dyDescent="0.2">
      <c r="A33" s="1155"/>
      <c r="B33" s="1175"/>
      <c r="C33" s="792"/>
      <c r="D33" s="1296" t="s">
        <v>72</v>
      </c>
      <c r="E33" s="1428">
        <v>54.6</v>
      </c>
      <c r="F33" s="1428"/>
      <c r="G33" s="1428">
        <v>53.8</v>
      </c>
      <c r="H33" s="1428"/>
      <c r="I33" s="1428">
        <v>54.6</v>
      </c>
      <c r="J33" s="1428"/>
      <c r="K33" s="1428">
        <v>56.6</v>
      </c>
      <c r="L33" s="1428"/>
      <c r="M33" s="1430">
        <v>56</v>
      </c>
      <c r="N33" s="1430"/>
      <c r="O33" s="1170"/>
      <c r="P33" s="1155"/>
    </row>
    <row r="34" spans="1:17" ht="11.25" customHeight="1" x14ac:dyDescent="0.2">
      <c r="A34" s="1155"/>
      <c r="B34" s="1175"/>
      <c r="C34" s="792"/>
      <c r="D34" s="1296" t="s">
        <v>71</v>
      </c>
      <c r="E34" s="1428">
        <v>42.8</v>
      </c>
      <c r="F34" s="1428"/>
      <c r="G34" s="1428">
        <v>41.9</v>
      </c>
      <c r="H34" s="1428"/>
      <c r="I34" s="1428">
        <v>43.2</v>
      </c>
      <c r="J34" s="1428"/>
      <c r="K34" s="1428">
        <v>44.9</v>
      </c>
      <c r="L34" s="1428"/>
      <c r="M34" s="1430">
        <v>45.2</v>
      </c>
      <c r="N34" s="1430"/>
      <c r="O34" s="1170"/>
      <c r="P34" s="1155"/>
    </row>
    <row r="35" spans="1:17" ht="15.75" customHeight="1" x14ac:dyDescent="0.2">
      <c r="A35" s="1155"/>
      <c r="B35" s="1175"/>
      <c r="C35" s="1446" t="s">
        <v>178</v>
      </c>
      <c r="D35" s="1446"/>
      <c r="E35" s="1447">
        <v>0</v>
      </c>
      <c r="F35" s="1447"/>
      <c r="G35" s="1447">
        <v>0</v>
      </c>
      <c r="H35" s="1447"/>
      <c r="I35" s="1447">
        <v>0</v>
      </c>
      <c r="J35" s="1447"/>
      <c r="K35" s="1447">
        <v>0</v>
      </c>
      <c r="L35" s="1447"/>
      <c r="M35" s="1445">
        <v>0</v>
      </c>
      <c r="N35" s="1445"/>
      <c r="O35" s="1170"/>
      <c r="P35" s="1155"/>
    </row>
    <row r="36" spans="1:17" ht="11.25" customHeight="1" x14ac:dyDescent="0.2">
      <c r="A36" s="1155"/>
      <c r="B36" s="1175"/>
      <c r="C36" s="1442" t="s">
        <v>176</v>
      </c>
      <c r="D36" s="1442"/>
      <c r="E36" s="1443">
        <v>-6.8000000000000043</v>
      </c>
      <c r="F36" s="1443"/>
      <c r="G36" s="1443">
        <v>-6.0999999999999943</v>
      </c>
      <c r="H36" s="1443"/>
      <c r="I36" s="1443">
        <v>-5.8999999999999986</v>
      </c>
      <c r="J36" s="1443"/>
      <c r="K36" s="1443">
        <v>-5</v>
      </c>
      <c r="L36" s="1443"/>
      <c r="M36" s="1444">
        <v>-5.9000000000000057</v>
      </c>
      <c r="N36" s="1444"/>
      <c r="O36" s="1170"/>
      <c r="P36" s="1155"/>
    </row>
    <row r="37" spans="1:17" ht="11.25" customHeight="1" x14ac:dyDescent="0.2">
      <c r="A37" s="1155"/>
      <c r="B37" s="1175"/>
      <c r="C37" s="1442" t="s">
        <v>161</v>
      </c>
      <c r="D37" s="1442"/>
      <c r="E37" s="1443">
        <v>-2.3000000000000007</v>
      </c>
      <c r="F37" s="1443"/>
      <c r="G37" s="1443">
        <v>-0.80000000000000071</v>
      </c>
      <c r="H37" s="1443"/>
      <c r="I37" s="1443">
        <v>-3</v>
      </c>
      <c r="J37" s="1443"/>
      <c r="K37" s="1443">
        <v>-2.0999999999999979</v>
      </c>
      <c r="L37" s="1443"/>
      <c r="M37" s="1444">
        <v>-2.3000000000000007</v>
      </c>
      <c r="N37" s="1444"/>
      <c r="O37" s="1170"/>
      <c r="P37" s="1155"/>
    </row>
    <row r="38" spans="1:17" ht="11.25" customHeight="1" x14ac:dyDescent="0.2">
      <c r="A38" s="1155"/>
      <c r="B38" s="1175"/>
      <c r="C38" s="1442" t="s">
        <v>177</v>
      </c>
      <c r="D38" s="1442"/>
      <c r="E38" s="1443">
        <v>-11.800000000000004</v>
      </c>
      <c r="F38" s="1443"/>
      <c r="G38" s="1443">
        <v>-11.899999999999999</v>
      </c>
      <c r="H38" s="1443"/>
      <c r="I38" s="1443">
        <v>-11.399999999999999</v>
      </c>
      <c r="J38" s="1443"/>
      <c r="K38" s="1443">
        <v>-11.700000000000003</v>
      </c>
      <c r="L38" s="1443"/>
      <c r="M38" s="1444">
        <v>-10.799999999999997</v>
      </c>
      <c r="N38" s="1444"/>
      <c r="O38" s="1170"/>
      <c r="P38" s="1155"/>
    </row>
    <row r="39" spans="1:17" ht="11.25" customHeight="1" thickBot="1" x14ac:dyDescent="0.25">
      <c r="A39" s="1155"/>
      <c r="B39" s="1175"/>
      <c r="C39" s="1296"/>
      <c r="D39" s="1296"/>
      <c r="E39" s="1185"/>
      <c r="F39" s="1185"/>
      <c r="G39" s="1185"/>
      <c r="H39" s="1185"/>
      <c r="I39" s="1185"/>
      <c r="J39" s="1185"/>
      <c r="K39" s="1185"/>
      <c r="L39" s="1185"/>
      <c r="M39" s="1186"/>
      <c r="N39" s="1186"/>
      <c r="O39" s="1170"/>
      <c r="P39" s="1155"/>
    </row>
    <row r="40" spans="1:17" s="1167" customFormat="1" ht="13.5" customHeight="1" thickBot="1" x14ac:dyDescent="0.25">
      <c r="A40" s="1165"/>
      <c r="B40" s="1166"/>
      <c r="C40" s="1187" t="s">
        <v>516</v>
      </c>
      <c r="D40" s="1188"/>
      <c r="E40" s="1188"/>
      <c r="F40" s="1188"/>
      <c r="G40" s="1188"/>
      <c r="H40" s="1188"/>
      <c r="I40" s="1188"/>
      <c r="J40" s="1188"/>
      <c r="K40" s="1188"/>
      <c r="L40" s="1188"/>
      <c r="M40" s="1188"/>
      <c r="N40" s="1189"/>
      <c r="O40" s="1170"/>
      <c r="P40" s="1165"/>
    </row>
    <row r="41" spans="1:17" s="1167" customFormat="1" ht="3.75" customHeight="1" x14ac:dyDescent="0.2">
      <c r="A41" s="1165"/>
      <c r="B41" s="1166"/>
      <c r="C41" s="1441" t="s">
        <v>164</v>
      </c>
      <c r="D41" s="1441"/>
      <c r="E41" s="1166"/>
      <c r="F41" s="1166"/>
      <c r="G41" s="1166"/>
      <c r="H41" s="1166"/>
      <c r="I41" s="1166"/>
      <c r="J41" s="1166"/>
      <c r="K41" s="1166"/>
      <c r="L41" s="1166"/>
      <c r="M41" s="1166"/>
      <c r="N41" s="1166"/>
      <c r="O41" s="1170"/>
      <c r="P41" s="1165"/>
    </row>
    <row r="42" spans="1:17" s="1180" customFormat="1" ht="12.75" customHeight="1" x14ac:dyDescent="0.2">
      <c r="A42" s="1177"/>
      <c r="B42" s="1176"/>
      <c r="C42" s="1441"/>
      <c r="D42" s="1441"/>
      <c r="E42" s="1148" t="s">
        <v>34</v>
      </c>
      <c r="F42" s="1149" t="s">
        <v>553</v>
      </c>
      <c r="G42" s="1148" t="s">
        <v>34</v>
      </c>
      <c r="H42" s="1149" t="s">
        <v>34</v>
      </c>
      <c r="I42" s="1150"/>
      <c r="J42" s="1149" t="s">
        <v>34</v>
      </c>
      <c r="K42" s="1151" t="s">
        <v>554</v>
      </c>
      <c r="L42" s="1152" t="s">
        <v>34</v>
      </c>
      <c r="M42" s="1152" t="s">
        <v>34</v>
      </c>
      <c r="N42" s="1153"/>
      <c r="O42" s="1179"/>
      <c r="P42" s="1177"/>
    </row>
    <row r="43" spans="1:17" x14ac:dyDescent="0.2">
      <c r="A43" s="1155"/>
      <c r="B43" s="1143"/>
      <c r="C43" s="1191"/>
      <c r="D43" s="1191"/>
      <c r="E43" s="1427" t="str">
        <f>+E7</f>
        <v>3.º trimestre</v>
      </c>
      <c r="F43" s="1427"/>
      <c r="G43" s="1427" t="str">
        <f>+G7</f>
        <v>4.º trimestre</v>
      </c>
      <c r="H43" s="1427"/>
      <c r="I43" s="1427" t="str">
        <f>+I7</f>
        <v>1.º trimestre</v>
      </c>
      <c r="J43" s="1427"/>
      <c r="K43" s="1427" t="str">
        <f>+K7</f>
        <v>2.º trimestre</v>
      </c>
      <c r="L43" s="1427"/>
      <c r="M43" s="1427" t="str">
        <f>+M7</f>
        <v>3.º trimestre</v>
      </c>
      <c r="N43" s="1427"/>
      <c r="O43" s="1170"/>
      <c r="P43" s="1155"/>
    </row>
    <row r="44" spans="1:17" ht="11.25" customHeight="1" x14ac:dyDescent="0.2">
      <c r="A44" s="1155"/>
      <c r="B44" s="1143"/>
      <c r="C44" s="1191"/>
      <c r="D44" s="1191"/>
      <c r="E44" s="802" t="s">
        <v>165</v>
      </c>
      <c r="F44" s="802" t="s">
        <v>107</v>
      </c>
      <c r="G44" s="802" t="s">
        <v>165</v>
      </c>
      <c r="H44" s="802" t="s">
        <v>107</v>
      </c>
      <c r="I44" s="803" t="s">
        <v>165</v>
      </c>
      <c r="J44" s="803" t="s">
        <v>107</v>
      </c>
      <c r="K44" s="803" t="s">
        <v>165</v>
      </c>
      <c r="L44" s="803" t="s">
        <v>107</v>
      </c>
      <c r="M44" s="803" t="s">
        <v>165</v>
      </c>
      <c r="N44" s="803" t="s">
        <v>107</v>
      </c>
      <c r="O44" s="1170"/>
      <c r="P44" s="1155"/>
    </row>
    <row r="45" spans="1:17" s="1174" customFormat="1" ht="15" customHeight="1" x14ac:dyDescent="0.2">
      <c r="A45" s="1171"/>
      <c r="B45" s="1192"/>
      <c r="C45" s="1424" t="s">
        <v>13</v>
      </c>
      <c r="D45" s="1424"/>
      <c r="E45" s="1308">
        <v>4565.1000000000004</v>
      </c>
      <c r="F45" s="1308">
        <f>+E45/E45*100</f>
        <v>100</v>
      </c>
      <c r="G45" s="1308">
        <v>4491.6000000000004</v>
      </c>
      <c r="H45" s="1308">
        <f>+G45/G45*100</f>
        <v>100</v>
      </c>
      <c r="I45" s="1308">
        <v>4477.1000000000004</v>
      </c>
      <c r="J45" s="1308">
        <f>+I45/I45*100</f>
        <v>100</v>
      </c>
      <c r="K45" s="1308">
        <v>4580.8</v>
      </c>
      <c r="L45" s="1308">
        <f>+K45/K45*100</f>
        <v>100</v>
      </c>
      <c r="M45" s="1308">
        <v>4575.3</v>
      </c>
      <c r="N45" s="1308">
        <f>+M45/M45*100</f>
        <v>100</v>
      </c>
      <c r="O45" s="1173"/>
      <c r="P45" s="1171"/>
      <c r="Q45" s="1381"/>
    </row>
    <row r="46" spans="1:17" s="1180" customFormat="1" ht="11.25" customHeight="1" x14ac:dyDescent="0.2">
      <c r="A46" s="1177"/>
      <c r="B46" s="1176"/>
      <c r="C46" s="793"/>
      <c r="D46" s="1309" t="s">
        <v>161</v>
      </c>
      <c r="E46" s="1310">
        <v>271.89999999999998</v>
      </c>
      <c r="F46" s="1310">
        <f>+E46/E$45*100</f>
        <v>5.9560579176797868</v>
      </c>
      <c r="G46" s="1310">
        <v>243.9</v>
      </c>
      <c r="H46" s="1310">
        <f>+G46/G$45*100</f>
        <v>5.4301362543414369</v>
      </c>
      <c r="I46" s="1310">
        <v>242</v>
      </c>
      <c r="J46" s="1310">
        <f>+I46/I$45*100</f>
        <v>5.4052846708807039</v>
      </c>
      <c r="K46" s="1310">
        <v>246.5</v>
      </c>
      <c r="L46" s="1310">
        <f>+K46/K$45*100</f>
        <v>5.3811561299336352</v>
      </c>
      <c r="M46" s="1310">
        <v>266.10000000000002</v>
      </c>
      <c r="N46" s="1310">
        <f>+M46/M$45*100</f>
        <v>5.8160120647826368</v>
      </c>
      <c r="O46" s="1179"/>
      <c r="P46" s="1177"/>
      <c r="Q46" s="1381"/>
    </row>
    <row r="47" spans="1:17" s="1180" customFormat="1" ht="11.25" customHeight="1" x14ac:dyDescent="0.2">
      <c r="A47" s="1177"/>
      <c r="B47" s="1176"/>
      <c r="C47" s="793"/>
      <c r="D47" s="789" t="s">
        <v>517</v>
      </c>
      <c r="E47" s="1310">
        <v>912</v>
      </c>
      <c r="F47" s="1310">
        <f>+E47/E45*100</f>
        <v>19.977656568311755</v>
      </c>
      <c r="G47" s="1310">
        <v>867.8</v>
      </c>
      <c r="H47" s="1310">
        <f>+G47/G45*100</f>
        <v>19.3205093953157</v>
      </c>
      <c r="I47" s="1310">
        <v>883.2</v>
      </c>
      <c r="J47" s="1310">
        <f>+I47/I45*100</f>
        <v>19.727055460007595</v>
      </c>
      <c r="K47" s="1310">
        <v>924.3</v>
      </c>
      <c r="L47" s="1310">
        <f>+K47/K45*100</f>
        <v>20.177698218651763</v>
      </c>
      <c r="M47" s="1310">
        <v>917.8</v>
      </c>
      <c r="N47" s="1310">
        <f>+M47/M45*100</f>
        <v>20.059886783380325</v>
      </c>
      <c r="O47" s="1179"/>
      <c r="P47" s="1177"/>
      <c r="Q47" s="1381"/>
    </row>
    <row r="48" spans="1:17" s="1180" customFormat="1" ht="12.75" customHeight="1" x14ac:dyDescent="0.2">
      <c r="A48" s="1177"/>
      <c r="B48" s="1198"/>
      <c r="C48" s="789" t="s">
        <v>192</v>
      </c>
      <c r="D48" s="795"/>
      <c r="E48" s="1310">
        <v>1575.8</v>
      </c>
      <c r="F48" s="1310">
        <f>E48/E$45*100</f>
        <v>34.518411425817611</v>
      </c>
      <c r="G48" s="1310">
        <v>1561.7</v>
      </c>
      <c r="H48" s="1310">
        <f>G48/G$45*100</f>
        <v>34.769347225932847</v>
      </c>
      <c r="I48" s="1310">
        <v>1561.7</v>
      </c>
      <c r="J48" s="1310">
        <f>I48/I$45*100</f>
        <v>34.881954836836343</v>
      </c>
      <c r="K48" s="1310">
        <v>1579.8</v>
      </c>
      <c r="L48" s="1310">
        <f>K48/K$45*100</f>
        <v>34.48742577715683</v>
      </c>
      <c r="M48" s="1310">
        <v>1575.4</v>
      </c>
      <c r="N48" s="1310">
        <f>M48/M$45*100</f>
        <v>34.432714794658274</v>
      </c>
      <c r="O48" s="1179"/>
      <c r="P48" s="1177"/>
      <c r="Q48" s="1381"/>
    </row>
    <row r="49" spans="1:17" s="1180" customFormat="1" ht="10.5" customHeight="1" x14ac:dyDescent="0.2">
      <c r="A49" s="1177"/>
      <c r="B49" s="1176"/>
      <c r="C49" s="792"/>
      <c r="D49" s="1296" t="s">
        <v>161</v>
      </c>
      <c r="E49" s="1311">
        <v>104.5</v>
      </c>
      <c r="F49" s="1311">
        <f>E49/E48*100</f>
        <v>6.6315522274400314</v>
      </c>
      <c r="G49" s="1311">
        <v>93.5</v>
      </c>
      <c r="H49" s="1311">
        <f>G49/G48*100</f>
        <v>5.9870653774732663</v>
      </c>
      <c r="I49" s="1311">
        <v>95.3</v>
      </c>
      <c r="J49" s="1311">
        <f>I49/I48*100</f>
        <v>6.1023243900877242</v>
      </c>
      <c r="K49" s="1311">
        <v>91.4</v>
      </c>
      <c r="L49" s="1311">
        <f>K49/K48*100</f>
        <v>5.7855424737308523</v>
      </c>
      <c r="M49" s="1311">
        <v>102.6</v>
      </c>
      <c r="N49" s="1311">
        <f>M49/M48*100</f>
        <v>6.512631712580931</v>
      </c>
      <c r="O49" s="1179"/>
      <c r="P49" s="1177"/>
      <c r="Q49" s="1381"/>
    </row>
    <row r="50" spans="1:17" s="1180" customFormat="1" ht="10.5" customHeight="1" x14ac:dyDescent="0.2">
      <c r="A50" s="1177"/>
      <c r="B50" s="1176"/>
      <c r="C50" s="792"/>
      <c r="D50" s="1296" t="s">
        <v>517</v>
      </c>
      <c r="E50" s="1311">
        <v>288</v>
      </c>
      <c r="F50" s="1311">
        <f>+E50/E48*100</f>
        <v>18.276431019164868</v>
      </c>
      <c r="G50" s="1311">
        <v>271.7</v>
      </c>
      <c r="H50" s="1311">
        <f>+G50/G48*100</f>
        <v>17.397707626304669</v>
      </c>
      <c r="I50" s="1311">
        <v>278.8</v>
      </c>
      <c r="J50" s="1311">
        <f>+I50/I48*100</f>
        <v>17.852340398283921</v>
      </c>
      <c r="K50" s="1311">
        <v>286</v>
      </c>
      <c r="L50" s="1311">
        <f>+K50/K48*100</f>
        <v>18.103557412330677</v>
      </c>
      <c r="M50" s="1311">
        <v>284.10000000000002</v>
      </c>
      <c r="N50" s="1311">
        <f>+M50/M48*100</f>
        <v>18.03351529770217</v>
      </c>
      <c r="O50" s="1179"/>
      <c r="P50" s="1177"/>
      <c r="Q50" s="1381"/>
    </row>
    <row r="51" spans="1:17" s="1180" customFormat="1" ht="12.75" customHeight="1" x14ac:dyDescent="0.2">
      <c r="A51" s="1177"/>
      <c r="B51" s="1176"/>
      <c r="C51" s="789" t="s">
        <v>193</v>
      </c>
      <c r="D51" s="795"/>
      <c r="E51" s="1310">
        <v>1064.5</v>
      </c>
      <c r="F51" s="1310">
        <f>E51/E$45*100</f>
        <v>23.318218658955992</v>
      </c>
      <c r="G51" s="1310">
        <v>1034.4000000000001</v>
      </c>
      <c r="H51" s="1310">
        <f>G51/G$45*100</f>
        <v>23.029655356665778</v>
      </c>
      <c r="I51" s="1310">
        <v>1029.5999999999999</v>
      </c>
      <c r="J51" s="1310">
        <f>I51/I$45*100</f>
        <v>22.997029327019717</v>
      </c>
      <c r="K51" s="1310">
        <v>1068.5</v>
      </c>
      <c r="L51" s="1310">
        <f>K51/K$45*100</f>
        <v>23.325619979042962</v>
      </c>
      <c r="M51" s="1310">
        <v>1067.4000000000001</v>
      </c>
      <c r="N51" s="1310">
        <f>M51/M$45*100</f>
        <v>23.329617729984918</v>
      </c>
      <c r="O51" s="1179"/>
      <c r="P51" s="1177"/>
      <c r="Q51" s="1381"/>
    </row>
    <row r="52" spans="1:17" s="1180" customFormat="1" ht="10.5" customHeight="1" x14ac:dyDescent="0.2">
      <c r="A52" s="1177"/>
      <c r="B52" s="1176"/>
      <c r="C52" s="792"/>
      <c r="D52" s="1296" t="s">
        <v>161</v>
      </c>
      <c r="E52" s="1311">
        <v>60.8</v>
      </c>
      <c r="F52" s="1311">
        <f>E52/E51*100</f>
        <v>5.7116016909347112</v>
      </c>
      <c r="G52" s="1311">
        <v>56.7</v>
      </c>
      <c r="H52" s="1311">
        <f>G52/G51*100</f>
        <v>5.4814385150812068</v>
      </c>
      <c r="I52" s="1311">
        <v>50.3</v>
      </c>
      <c r="J52" s="1311">
        <f>I52/I51*100</f>
        <v>4.885392385392386</v>
      </c>
      <c r="K52" s="1311">
        <v>52.9</v>
      </c>
      <c r="L52" s="1311">
        <f>K52/K51*100</f>
        <v>4.9508656995788485</v>
      </c>
      <c r="M52" s="1311">
        <v>59.7</v>
      </c>
      <c r="N52" s="1311">
        <f>M52/M51*100</f>
        <v>5.5930297920179877</v>
      </c>
      <c r="O52" s="1179"/>
      <c r="P52" s="1177"/>
      <c r="Q52" s="1381"/>
    </row>
    <row r="53" spans="1:17" s="1180" customFormat="1" ht="10.5" customHeight="1" x14ac:dyDescent="0.2">
      <c r="A53" s="1177"/>
      <c r="B53" s="1176"/>
      <c r="C53" s="792"/>
      <c r="D53" s="1296" t="s">
        <v>517</v>
      </c>
      <c r="E53" s="1311">
        <v>267.8</v>
      </c>
      <c r="F53" s="1311">
        <f>+E53/E51*100</f>
        <v>25.157350868952559</v>
      </c>
      <c r="G53" s="1311">
        <v>248.2</v>
      </c>
      <c r="H53" s="1311">
        <f>+G53/G51*100</f>
        <v>23.99458623356535</v>
      </c>
      <c r="I53" s="1311">
        <v>250.9</v>
      </c>
      <c r="J53" s="1311">
        <f>+I53/I51*100</f>
        <v>24.368686868686869</v>
      </c>
      <c r="K53" s="1311">
        <v>265.89999999999998</v>
      </c>
      <c r="L53" s="1311">
        <f>+K53/K51*100</f>
        <v>24.885353299017314</v>
      </c>
      <c r="M53" s="1311">
        <v>262.10000000000002</v>
      </c>
      <c r="N53" s="1311">
        <f>+M53/M51*100</f>
        <v>24.55499344200862</v>
      </c>
      <c r="O53" s="1179"/>
      <c r="P53" s="1177"/>
      <c r="Q53" s="1381"/>
    </row>
    <row r="54" spans="1:17" s="1180" customFormat="1" ht="12.75" customHeight="1" x14ac:dyDescent="0.2">
      <c r="A54" s="1177"/>
      <c r="B54" s="1176"/>
      <c r="C54" s="789" t="s">
        <v>59</v>
      </c>
      <c r="D54" s="795"/>
      <c r="E54" s="1310">
        <v>1187.5</v>
      </c>
      <c r="F54" s="1310">
        <f>E54/E$45*100</f>
        <v>26.012573656655931</v>
      </c>
      <c r="G54" s="1310">
        <v>1186.5999999999999</v>
      </c>
      <c r="H54" s="1310">
        <f>G54/G$45*100</f>
        <v>26.418202867575026</v>
      </c>
      <c r="I54" s="1310">
        <v>1189</v>
      </c>
      <c r="J54" s="1310">
        <f>I54/I$45*100</f>
        <v>26.557369725938663</v>
      </c>
      <c r="K54" s="1310">
        <v>1203.7</v>
      </c>
      <c r="L54" s="1310">
        <f>K54/K$45*100</f>
        <v>26.277069507509605</v>
      </c>
      <c r="M54" s="1310">
        <v>1203</v>
      </c>
      <c r="N54" s="1310">
        <f>M54/M$45*100</f>
        <v>26.293357812602451</v>
      </c>
      <c r="O54" s="1179"/>
      <c r="P54" s="1177"/>
      <c r="Q54" s="1381"/>
    </row>
    <row r="55" spans="1:17" s="1180" customFormat="1" ht="10.5" customHeight="1" x14ac:dyDescent="0.2">
      <c r="A55" s="1177"/>
      <c r="B55" s="1176"/>
      <c r="C55" s="792"/>
      <c r="D55" s="1296" t="s">
        <v>161</v>
      </c>
      <c r="E55" s="1311">
        <v>57.7</v>
      </c>
      <c r="F55" s="1311">
        <f>E55/E54*100</f>
        <v>4.8589473684210533</v>
      </c>
      <c r="G55" s="1311">
        <v>57</v>
      </c>
      <c r="H55" s="1311">
        <f>G55/G54*100</f>
        <v>4.8036406539693246</v>
      </c>
      <c r="I55" s="1311">
        <v>61.3</v>
      </c>
      <c r="J55" s="1311">
        <f>I55/I54*100</f>
        <v>5.1555929352396976</v>
      </c>
      <c r="K55" s="1311">
        <v>61.6</v>
      </c>
      <c r="L55" s="1311">
        <f>K55/K54*100</f>
        <v>5.1175542078591016</v>
      </c>
      <c r="M55" s="1311">
        <v>59</v>
      </c>
      <c r="N55" s="1311">
        <f>M55/M54*100</f>
        <v>4.9044056525353286</v>
      </c>
      <c r="O55" s="1179"/>
      <c r="P55" s="1177"/>
      <c r="Q55" s="1381"/>
    </row>
    <row r="56" spans="1:17" s="1180" customFormat="1" ht="10.5" customHeight="1" x14ac:dyDescent="0.2">
      <c r="A56" s="1177"/>
      <c r="B56" s="1176"/>
      <c r="C56" s="792"/>
      <c r="D56" s="1296" t="s">
        <v>517</v>
      </c>
      <c r="E56" s="1311">
        <v>211.6</v>
      </c>
      <c r="F56" s="1311">
        <f>+E56/E54*100</f>
        <v>17.81894736842105</v>
      </c>
      <c r="G56" s="1311">
        <v>207.8</v>
      </c>
      <c r="H56" s="1311">
        <f>+G56/G54*100</f>
        <v>17.512219787628521</v>
      </c>
      <c r="I56" s="1311">
        <v>215.5</v>
      </c>
      <c r="J56" s="1311">
        <f>+I56/I54*100</f>
        <v>18.124474348191757</v>
      </c>
      <c r="K56" s="1311">
        <v>224.4</v>
      </c>
      <c r="L56" s="1311">
        <f>+K56/K54*100</f>
        <v>18.642518900058153</v>
      </c>
      <c r="M56" s="1311">
        <v>228.1</v>
      </c>
      <c r="N56" s="1311">
        <f>+M56/M54*100</f>
        <v>18.960931005818786</v>
      </c>
      <c r="O56" s="1179"/>
      <c r="P56" s="1177"/>
      <c r="Q56" s="1381"/>
    </row>
    <row r="57" spans="1:17" s="1180" customFormat="1" ht="12.75" customHeight="1" x14ac:dyDescent="0.2">
      <c r="A57" s="1177"/>
      <c r="B57" s="1176"/>
      <c r="C57" s="789" t="s">
        <v>195</v>
      </c>
      <c r="D57" s="795"/>
      <c r="E57" s="1310">
        <v>313.2</v>
      </c>
      <c r="F57" s="1310">
        <f>E57/E$45*100</f>
        <v>6.8607478478018002</v>
      </c>
      <c r="G57" s="1310">
        <v>305.10000000000002</v>
      </c>
      <c r="H57" s="1310">
        <f>G57/G$45*100</f>
        <v>6.7926796687149347</v>
      </c>
      <c r="I57" s="1310">
        <v>297.39999999999998</v>
      </c>
      <c r="J57" s="1310">
        <f>I57/I$45*100</f>
        <v>6.6426928145451285</v>
      </c>
      <c r="K57" s="1310">
        <v>307.7</v>
      </c>
      <c r="L57" s="1310">
        <f>K57/K$45*100</f>
        <v>6.7171673070206079</v>
      </c>
      <c r="M57" s="1310">
        <v>305.89999999999998</v>
      </c>
      <c r="N57" s="1310">
        <f>M57/M$45*100</f>
        <v>6.6859003781172808</v>
      </c>
      <c r="O57" s="1179"/>
      <c r="P57" s="1177"/>
      <c r="Q57" s="1381"/>
    </row>
    <row r="58" spans="1:17" s="1180" customFormat="1" ht="10.5" customHeight="1" x14ac:dyDescent="0.2">
      <c r="A58" s="1177"/>
      <c r="B58" s="1176"/>
      <c r="C58" s="792"/>
      <c r="D58" s="1296" t="s">
        <v>161</v>
      </c>
      <c r="E58" s="1311">
        <v>18.100000000000001</v>
      </c>
      <c r="F58" s="1311">
        <f>E58/E57*100</f>
        <v>5.7790549169859515</v>
      </c>
      <c r="G58" s="1311">
        <v>14.6</v>
      </c>
      <c r="H58" s="1311">
        <f>G58/G57*100</f>
        <v>4.7853162897410675</v>
      </c>
      <c r="I58" s="1311">
        <v>13.8</v>
      </c>
      <c r="J58" s="1311">
        <f>I58/I57*100</f>
        <v>4.6402151983860129</v>
      </c>
      <c r="K58" s="1311">
        <v>14.1</v>
      </c>
      <c r="L58" s="1311">
        <f>K58/K57*100</f>
        <v>4.582385440363991</v>
      </c>
      <c r="M58" s="1311">
        <v>15</v>
      </c>
      <c r="N58" s="1311">
        <f>M58/M57*100</f>
        <v>4.9035632559660023</v>
      </c>
      <c r="O58" s="1179"/>
      <c r="P58" s="1177"/>
      <c r="Q58" s="1381"/>
    </row>
    <row r="59" spans="1:17" s="1180" customFormat="1" ht="10.5" customHeight="1" x14ac:dyDescent="0.2">
      <c r="A59" s="1177"/>
      <c r="B59" s="1176"/>
      <c r="C59" s="792"/>
      <c r="D59" s="1296" t="s">
        <v>517</v>
      </c>
      <c r="E59" s="1311">
        <v>66.2</v>
      </c>
      <c r="F59" s="1311">
        <f>+E59/E57*100</f>
        <v>21.136653895274588</v>
      </c>
      <c r="G59" s="1311">
        <v>64.5</v>
      </c>
      <c r="H59" s="1311">
        <f>+G59/G57*100</f>
        <v>21.140609636184855</v>
      </c>
      <c r="I59" s="1311">
        <v>63.5</v>
      </c>
      <c r="J59" s="1311">
        <f>+I59/I57*100</f>
        <v>21.351714862138536</v>
      </c>
      <c r="K59" s="1311">
        <v>68.5</v>
      </c>
      <c r="L59" s="1311">
        <f>+K59/K57*100</f>
        <v>22.261943451413714</v>
      </c>
      <c r="M59" s="1311">
        <v>65.099999999999994</v>
      </c>
      <c r="N59" s="1311">
        <f>+M59/M57*100</f>
        <v>21.28146453089245</v>
      </c>
      <c r="O59" s="1179"/>
      <c r="P59" s="1177"/>
      <c r="Q59" s="1381"/>
    </row>
    <row r="60" spans="1:17" s="1180" customFormat="1" ht="12.75" customHeight="1" x14ac:dyDescent="0.2">
      <c r="A60" s="1177"/>
      <c r="B60" s="1176"/>
      <c r="C60" s="789" t="s">
        <v>196</v>
      </c>
      <c r="D60" s="795"/>
      <c r="E60" s="1310">
        <v>206.7</v>
      </c>
      <c r="F60" s="1310">
        <f>E60/E$45*100</f>
        <v>4.5278307156469726</v>
      </c>
      <c r="G60" s="1310">
        <v>188.7</v>
      </c>
      <c r="H60" s="1310">
        <f>G60/G$45*100</f>
        <v>4.2011755276516158</v>
      </c>
      <c r="I60" s="1310">
        <v>183</v>
      </c>
      <c r="J60" s="1310">
        <f>I60/I$45*100</f>
        <v>4.0874673337651597</v>
      </c>
      <c r="K60" s="1310">
        <v>199.7</v>
      </c>
      <c r="L60" s="1310">
        <f>K60/K$45*100</f>
        <v>4.3595005239259512</v>
      </c>
      <c r="M60" s="1310">
        <v>202.4</v>
      </c>
      <c r="N60" s="1310">
        <f>M60/M$45*100</f>
        <v>4.4237536336415095</v>
      </c>
      <c r="O60" s="1179"/>
      <c r="P60" s="1177"/>
      <c r="Q60" s="1381"/>
    </row>
    <row r="61" spans="1:17" s="1180" customFormat="1" ht="10.5" customHeight="1" x14ac:dyDescent="0.2">
      <c r="A61" s="1177"/>
      <c r="B61" s="1176"/>
      <c r="C61" s="792"/>
      <c r="D61" s="1296" t="s">
        <v>161</v>
      </c>
      <c r="E61" s="1311">
        <v>17.7</v>
      </c>
      <c r="F61" s="1311">
        <f>E61/E60*100</f>
        <v>8.5631349782293178</v>
      </c>
      <c r="G61" s="1311">
        <v>10.4</v>
      </c>
      <c r="H61" s="1311">
        <f>G61/G60*100</f>
        <v>5.5113937466878653</v>
      </c>
      <c r="I61" s="1311">
        <v>8.6</v>
      </c>
      <c r="J61" s="1311">
        <f>I61/I60*100</f>
        <v>4.6994535519125682</v>
      </c>
      <c r="K61" s="1311">
        <v>13.4</v>
      </c>
      <c r="L61" s="1311">
        <f>K61/K60*100</f>
        <v>6.7100650976464697</v>
      </c>
      <c r="M61" s="1311">
        <v>15.6</v>
      </c>
      <c r="N61" s="1311">
        <f>M61/M60*100</f>
        <v>7.7075098814229248</v>
      </c>
      <c r="O61" s="1179"/>
      <c r="P61" s="1177"/>
      <c r="Q61" s="1381"/>
    </row>
    <row r="62" spans="1:17" s="1180" customFormat="1" ht="10.5" customHeight="1" x14ac:dyDescent="0.2">
      <c r="A62" s="1177"/>
      <c r="B62" s="1176"/>
      <c r="C62" s="792"/>
      <c r="D62" s="1296" t="s">
        <v>517</v>
      </c>
      <c r="E62" s="1311">
        <v>40.5</v>
      </c>
      <c r="F62" s="1311">
        <f>+E62/E60*100</f>
        <v>19.593613933236576</v>
      </c>
      <c r="G62" s="1311">
        <v>38.9</v>
      </c>
      <c r="H62" s="1311">
        <f>+G62/G60*100</f>
        <v>20.614732379438262</v>
      </c>
      <c r="I62" s="1311">
        <v>36.5</v>
      </c>
      <c r="J62" s="1311">
        <f>+I62/I60*100</f>
        <v>19.94535519125683</v>
      </c>
      <c r="K62" s="1311">
        <v>39.4</v>
      </c>
      <c r="L62" s="1311">
        <f>+K62/K60*100</f>
        <v>19.729594391587383</v>
      </c>
      <c r="M62" s="1311">
        <v>39.200000000000003</v>
      </c>
      <c r="N62" s="1311">
        <f>+M62/M60*100</f>
        <v>19.367588932806328</v>
      </c>
      <c r="O62" s="1179"/>
      <c r="P62" s="1177"/>
      <c r="Q62" s="1381"/>
    </row>
    <row r="63" spans="1:17" s="1180" customFormat="1" ht="12.75" customHeight="1" x14ac:dyDescent="0.2">
      <c r="A63" s="1177"/>
      <c r="B63" s="1176"/>
      <c r="C63" s="789" t="s">
        <v>132</v>
      </c>
      <c r="D63" s="795"/>
      <c r="E63" s="1310">
        <v>102.4</v>
      </c>
      <c r="F63" s="1310">
        <f>E63/E$45*100</f>
        <v>2.2431052988981621</v>
      </c>
      <c r="G63" s="1310">
        <v>103.5</v>
      </c>
      <c r="H63" s="1310">
        <f>G63/G$45*100</f>
        <v>2.3043013625434141</v>
      </c>
      <c r="I63" s="1310">
        <v>104.5</v>
      </c>
      <c r="J63" s="1310">
        <f>I63/I$45*100</f>
        <v>2.3341001987893946</v>
      </c>
      <c r="K63" s="1310">
        <v>108</v>
      </c>
      <c r="L63" s="1310">
        <f>K63/K$45*100</f>
        <v>2.3576667830946558</v>
      </c>
      <c r="M63" s="1310">
        <v>108.3</v>
      </c>
      <c r="N63" s="1310">
        <f>M63/M$45*100</f>
        <v>2.3670578978427641</v>
      </c>
      <c r="O63" s="1179"/>
      <c r="P63" s="1177"/>
      <c r="Q63" s="1381"/>
    </row>
    <row r="64" spans="1:17" s="1180" customFormat="1" ht="10.5" customHeight="1" x14ac:dyDescent="0.2">
      <c r="A64" s="1177"/>
      <c r="B64" s="1176"/>
      <c r="C64" s="792"/>
      <c r="D64" s="1296" t="s">
        <v>161</v>
      </c>
      <c r="E64" s="1311">
        <v>8.1</v>
      </c>
      <c r="F64" s="1311">
        <f>E64/E63*100</f>
        <v>7.9101562499999982</v>
      </c>
      <c r="G64" s="1311">
        <v>6.8</v>
      </c>
      <c r="H64" s="1311">
        <f>G64/G63*100</f>
        <v>6.5700483091787447</v>
      </c>
      <c r="I64" s="1311">
        <v>7.2</v>
      </c>
      <c r="J64" s="1311">
        <f>I64/I63*100</f>
        <v>6.8899521531100474</v>
      </c>
      <c r="K64" s="1311">
        <v>7.9</v>
      </c>
      <c r="L64" s="1311">
        <f>K64/K63*100</f>
        <v>7.3148148148148158</v>
      </c>
      <c r="M64" s="1311">
        <v>8.3000000000000007</v>
      </c>
      <c r="N64" s="1311">
        <f>M64/M63*100</f>
        <v>7.6638965835641741</v>
      </c>
      <c r="O64" s="1179"/>
      <c r="P64" s="1177"/>
      <c r="Q64" s="1381"/>
    </row>
    <row r="65" spans="1:17" s="1180" customFormat="1" ht="10.5" customHeight="1" x14ac:dyDescent="0.2">
      <c r="A65" s="1177"/>
      <c r="B65" s="1176"/>
      <c r="C65" s="792"/>
      <c r="D65" s="1296" t="s">
        <v>517</v>
      </c>
      <c r="E65" s="1311">
        <v>14.8</v>
      </c>
      <c r="F65" s="1311">
        <f>+E65/E63*100</f>
        <v>14.453125</v>
      </c>
      <c r="G65" s="1311">
        <v>16.100000000000001</v>
      </c>
      <c r="H65" s="1311">
        <f>+G65/G63*100</f>
        <v>15.555555555555555</v>
      </c>
      <c r="I65" s="1311">
        <v>16.100000000000001</v>
      </c>
      <c r="J65" s="1311">
        <f>+I65/I63*100</f>
        <v>15.406698564593302</v>
      </c>
      <c r="K65" s="1311">
        <v>17.600000000000001</v>
      </c>
      <c r="L65" s="1311">
        <f>+K65/K63*100</f>
        <v>16.296296296296298</v>
      </c>
      <c r="M65" s="1311">
        <v>16.7</v>
      </c>
      <c r="N65" s="1311">
        <f>+M65/M63*100</f>
        <v>15.420129270544782</v>
      </c>
      <c r="O65" s="1179"/>
      <c r="P65" s="1177"/>
      <c r="Q65" s="1381"/>
    </row>
    <row r="66" spans="1:17" s="1180" customFormat="1" ht="12.75" customHeight="1" x14ac:dyDescent="0.2">
      <c r="A66" s="1177"/>
      <c r="B66" s="1176"/>
      <c r="C66" s="789" t="s">
        <v>133</v>
      </c>
      <c r="D66" s="795"/>
      <c r="E66" s="1310">
        <v>115</v>
      </c>
      <c r="F66" s="1310">
        <f>E66/E$45*100</f>
        <v>2.5191123962235218</v>
      </c>
      <c r="G66" s="1310">
        <v>111.4</v>
      </c>
      <c r="H66" s="1310">
        <f>G66/G$45*100</f>
        <v>2.4801852346602544</v>
      </c>
      <c r="I66" s="1310">
        <v>111.9</v>
      </c>
      <c r="J66" s="1310">
        <f>I66/I$45*100</f>
        <v>2.4993857631055816</v>
      </c>
      <c r="K66" s="1310">
        <v>113.3</v>
      </c>
      <c r="L66" s="1310">
        <f>K66/K$45*100</f>
        <v>2.4733670974502271</v>
      </c>
      <c r="M66" s="1310">
        <v>112.8</v>
      </c>
      <c r="N66" s="1310">
        <f>M66/M$45*100</f>
        <v>2.4654121041243195</v>
      </c>
      <c r="O66" s="1179"/>
      <c r="P66" s="1177"/>
      <c r="Q66" s="1381"/>
    </row>
    <row r="67" spans="1:17" s="1180" customFormat="1" ht="10.5" customHeight="1" x14ac:dyDescent="0.2">
      <c r="A67" s="1177"/>
      <c r="B67" s="1176"/>
      <c r="C67" s="792"/>
      <c r="D67" s="1296" t="s">
        <v>161</v>
      </c>
      <c r="E67" s="1311">
        <v>5.0999999999999996</v>
      </c>
      <c r="F67" s="1311">
        <f>E67/E66*100</f>
        <v>4.4347826086956514</v>
      </c>
      <c r="G67" s="1311">
        <v>4.8</v>
      </c>
      <c r="H67" s="1311">
        <f>G67/G66*100</f>
        <v>4.3087971274685808</v>
      </c>
      <c r="I67" s="1311">
        <v>5.3</v>
      </c>
      <c r="J67" s="1311">
        <f>I67/I66*100</f>
        <v>4.7363717605004467</v>
      </c>
      <c r="K67" s="1311">
        <v>5.2</v>
      </c>
      <c r="L67" s="1311">
        <f>K67/K66*100</f>
        <v>4.5895851721094445</v>
      </c>
      <c r="M67" s="1311">
        <v>6</v>
      </c>
      <c r="N67" s="1311">
        <f>M67/M66*100</f>
        <v>5.3191489361702127</v>
      </c>
      <c r="O67" s="1179"/>
      <c r="P67" s="1177"/>
      <c r="Q67" s="1381"/>
    </row>
    <row r="68" spans="1:17" s="1180" customFormat="1" ht="10.5" customHeight="1" x14ac:dyDescent="0.2">
      <c r="A68" s="1177"/>
      <c r="B68" s="1176"/>
      <c r="C68" s="792"/>
      <c r="D68" s="1296" t="s">
        <v>517</v>
      </c>
      <c r="E68" s="1311">
        <v>23.2</v>
      </c>
      <c r="F68" s="1311">
        <f>+E68/E66*100</f>
        <v>20.173913043478262</v>
      </c>
      <c r="G68" s="1311">
        <v>20.6</v>
      </c>
      <c r="H68" s="1311">
        <f>+G68/G66*100</f>
        <v>18.491921005385997</v>
      </c>
      <c r="I68" s="1311">
        <v>21.8</v>
      </c>
      <c r="J68" s="1311">
        <f>+I68/I66*100</f>
        <v>19.481680071492406</v>
      </c>
      <c r="K68" s="1311">
        <v>22.5</v>
      </c>
      <c r="L68" s="1311">
        <f>+K68/K66*100</f>
        <v>19.858781994704326</v>
      </c>
      <c r="M68" s="1311">
        <v>22.4</v>
      </c>
      <c r="N68" s="1311">
        <f>+M68/M66*100</f>
        <v>19.858156028368793</v>
      </c>
      <c r="O68" s="1179"/>
      <c r="P68" s="1177"/>
      <c r="Q68" s="1381"/>
    </row>
    <row r="69" spans="1:17" s="874" customFormat="1" ht="12" customHeight="1" x14ac:dyDescent="0.2">
      <c r="A69" s="906"/>
      <c r="B69" s="906"/>
      <c r="C69" s="907" t="s">
        <v>480</v>
      </c>
      <c r="D69" s="908"/>
      <c r="E69" s="909"/>
      <c r="F69" s="1154"/>
      <c r="G69" s="909"/>
      <c r="H69" s="1154"/>
      <c r="I69" s="909"/>
      <c r="J69" s="1154"/>
      <c r="K69" s="909"/>
      <c r="L69" s="1154"/>
      <c r="M69" s="909"/>
      <c r="N69" s="1154"/>
      <c r="O69" s="1179"/>
      <c r="P69" s="901"/>
    </row>
    <row r="70" spans="1:17" ht="13.5" customHeight="1" x14ac:dyDescent="0.2">
      <c r="A70" s="1155"/>
      <c r="B70" s="1143"/>
      <c r="C70" s="1201" t="s">
        <v>414</v>
      </c>
      <c r="D70" s="1190"/>
      <c r="E70" s="1202" t="s">
        <v>88</v>
      </c>
      <c r="F70" s="1002"/>
      <c r="G70" s="1203"/>
      <c r="H70" s="1203"/>
      <c r="I70" s="1185"/>
      <c r="J70" s="1204"/>
      <c r="K70" s="1205"/>
      <c r="L70" s="1185"/>
      <c r="M70" s="1206"/>
      <c r="N70" s="1206"/>
      <c r="O70" s="1170"/>
      <c r="P70" s="1155"/>
    </row>
    <row r="71" spans="1:17" s="1184" customFormat="1" ht="13.5" customHeight="1" x14ac:dyDescent="0.2">
      <c r="A71" s="1182"/>
      <c r="B71" s="1207"/>
      <c r="C71" s="1207"/>
      <c r="D71" s="1207"/>
      <c r="E71" s="1143"/>
      <c r="F71" s="1143"/>
      <c r="G71" s="1143"/>
      <c r="H71" s="1143"/>
      <c r="I71" s="1143"/>
      <c r="J71" s="1143"/>
      <c r="K71" s="1440">
        <v>42370</v>
      </c>
      <c r="L71" s="1440"/>
      <c r="M71" s="1440"/>
      <c r="N71" s="1440"/>
      <c r="O71" s="1208">
        <v>7</v>
      </c>
      <c r="P71" s="1155"/>
    </row>
  </sheetData>
  <mergeCells count="179">
    <mergeCell ref="C8:D8"/>
    <mergeCell ref="E8:F8"/>
    <mergeCell ref="G8:H8"/>
    <mergeCell ref="I8:J8"/>
    <mergeCell ref="K8:L8"/>
    <mergeCell ref="M8:N8"/>
    <mergeCell ref="C1:D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E34:F34"/>
    <mergeCell ref="G34:H34"/>
    <mergeCell ref="I34:J34"/>
    <mergeCell ref="K34:L34"/>
    <mergeCell ref="M34:N34"/>
    <mergeCell ref="C35:D35"/>
    <mergeCell ref="E35:F35"/>
    <mergeCell ref="G35:H35"/>
    <mergeCell ref="I35:J35"/>
    <mergeCell ref="K35:L35"/>
    <mergeCell ref="C37:D37"/>
    <mergeCell ref="E37:F37"/>
    <mergeCell ref="G37:H37"/>
    <mergeCell ref="I37:J37"/>
    <mergeCell ref="K37:L37"/>
    <mergeCell ref="M37:N37"/>
    <mergeCell ref="M35:N35"/>
    <mergeCell ref="C36:D36"/>
    <mergeCell ref="E36:F36"/>
    <mergeCell ref="G36:H36"/>
    <mergeCell ref="I36:J36"/>
    <mergeCell ref="K36:L36"/>
    <mergeCell ref="M36:N36"/>
    <mergeCell ref="C45:D45"/>
    <mergeCell ref="K71:N71"/>
    <mergeCell ref="C41:D42"/>
    <mergeCell ref="E43:F43"/>
    <mergeCell ref="G43:H43"/>
    <mergeCell ref="I43:J43"/>
    <mergeCell ref="K43:L43"/>
    <mergeCell ref="M43:N43"/>
    <mergeCell ref="C38:D38"/>
    <mergeCell ref="E38:F38"/>
    <mergeCell ref="G38:H38"/>
    <mergeCell ref="I38:J38"/>
    <mergeCell ref="K38:L38"/>
    <mergeCell ref="M38:N38"/>
  </mergeCells>
  <conditionalFormatting sqref="E7:N7 E43:N43">
    <cfRule type="cellIs" dxfId="14"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67"/>
  <sheetViews>
    <sheetView showRuler="0" zoomScaleNormal="100" workbookViewId="0"/>
  </sheetViews>
  <sheetFormatPr defaultRowHeight="12.75" x14ac:dyDescent="0.2"/>
  <cols>
    <col min="1" max="1" width="1" style="1147" customWidth="1"/>
    <col min="2" max="2" width="2.5703125" style="1147" customWidth="1"/>
    <col min="3" max="3" width="1" style="1147" customWidth="1"/>
    <col min="4" max="4" width="32.42578125" style="1147" customWidth="1"/>
    <col min="5" max="5" width="7.42578125" style="1147" customWidth="1"/>
    <col min="6" max="6" width="5.140625" style="1147" customWidth="1"/>
    <col min="7" max="7" width="7.42578125" style="1147" customWidth="1"/>
    <col min="8" max="8" width="5.140625" style="1147" customWidth="1"/>
    <col min="9" max="9" width="7.42578125" style="1147" customWidth="1"/>
    <col min="10" max="10" width="5.140625" style="1147" customWidth="1"/>
    <col min="11" max="11" width="7.42578125" style="1147" customWidth="1"/>
    <col min="12" max="12" width="5.140625" style="1147" customWidth="1"/>
    <col min="13" max="13" width="7.42578125" style="1147" customWidth="1"/>
    <col min="14" max="14" width="5.140625" style="1147" customWidth="1"/>
    <col min="15" max="15" width="2.5703125" style="1147" customWidth="1"/>
    <col min="16" max="16" width="1" style="1147" customWidth="1"/>
    <col min="17" max="16384" width="9.140625" style="1147"/>
  </cols>
  <sheetData>
    <row r="1" spans="1:16" ht="13.5" customHeight="1" x14ac:dyDescent="0.2">
      <c r="A1" s="1155"/>
      <c r="B1" s="1209"/>
      <c r="C1" s="1209"/>
      <c r="D1" s="1209"/>
      <c r="E1" s="1143"/>
      <c r="F1" s="1143"/>
      <c r="G1" s="1143"/>
      <c r="H1" s="1143"/>
      <c r="I1" s="1469" t="s">
        <v>328</v>
      </c>
      <c r="J1" s="1469"/>
      <c r="K1" s="1469"/>
      <c r="L1" s="1469"/>
      <c r="M1" s="1469"/>
      <c r="N1" s="1469"/>
      <c r="O1" s="1210"/>
      <c r="P1" s="1244"/>
    </row>
    <row r="2" spans="1:16" ht="6" customHeight="1" x14ac:dyDescent="0.2">
      <c r="A2" s="1155"/>
      <c r="B2" s="1211"/>
      <c r="C2" s="1158"/>
      <c r="D2" s="1158"/>
      <c r="E2" s="1160"/>
      <c r="F2" s="1160"/>
      <c r="G2" s="1160"/>
      <c r="H2" s="1160"/>
      <c r="I2" s="1161"/>
      <c r="J2" s="1161"/>
      <c r="K2" s="1161"/>
      <c r="L2" s="1161"/>
      <c r="M2" s="1161"/>
      <c r="N2" s="1212"/>
      <c r="O2" s="1143"/>
      <c r="P2" s="1155"/>
    </row>
    <row r="3" spans="1:16" ht="10.5" customHeight="1" thickBot="1" x14ac:dyDescent="0.25">
      <c r="A3" s="1155"/>
      <c r="B3" s="1213"/>
      <c r="C3" s="1214"/>
      <c r="D3" s="1215"/>
      <c r="E3" s="1216"/>
      <c r="F3" s="1216"/>
      <c r="G3" s="1216"/>
      <c r="H3" s="1216"/>
      <c r="I3" s="1143"/>
      <c r="J3" s="1143"/>
      <c r="K3" s="1143"/>
      <c r="L3" s="1143"/>
      <c r="M3" s="1431" t="s">
        <v>73</v>
      </c>
      <c r="N3" s="1431"/>
      <c r="O3" s="1143"/>
      <c r="P3" s="1155"/>
    </row>
    <row r="4" spans="1:16" s="1167" customFormat="1" ht="13.5" customHeight="1" thickBot="1" x14ac:dyDescent="0.25">
      <c r="A4" s="1165"/>
      <c r="B4" s="1217"/>
      <c r="C4" s="1218" t="s">
        <v>184</v>
      </c>
      <c r="D4" s="1188"/>
      <c r="E4" s="1188"/>
      <c r="F4" s="1188"/>
      <c r="G4" s="1188"/>
      <c r="H4" s="1188"/>
      <c r="I4" s="1188"/>
      <c r="J4" s="1188"/>
      <c r="K4" s="1188"/>
      <c r="L4" s="1188"/>
      <c r="M4" s="1188"/>
      <c r="N4" s="1189"/>
      <c r="O4" s="1143"/>
      <c r="P4" s="1165"/>
    </row>
    <row r="5" spans="1:16" ht="3.75" customHeight="1" x14ac:dyDescent="0.2">
      <c r="A5" s="1155"/>
      <c r="B5" s="1219"/>
      <c r="C5" s="1438" t="s">
        <v>160</v>
      </c>
      <c r="D5" s="1439"/>
      <c r="E5" s="1220"/>
      <c r="F5" s="1220"/>
      <c r="G5" s="1220"/>
      <c r="H5" s="1220"/>
      <c r="I5" s="1220"/>
      <c r="J5" s="1220"/>
      <c r="K5" s="1190"/>
      <c r="L5" s="1221"/>
      <c r="M5" s="1221"/>
      <c r="N5" s="1221"/>
      <c r="O5" s="1143"/>
      <c r="P5" s="1155"/>
    </row>
    <row r="6" spans="1:16" ht="12.75" customHeight="1" x14ac:dyDescent="0.2">
      <c r="A6" s="1155"/>
      <c r="B6" s="1219"/>
      <c r="C6" s="1439"/>
      <c r="D6" s="1439"/>
      <c r="E6" s="1148" t="s">
        <v>34</v>
      </c>
      <c r="F6" s="1149" t="s">
        <v>553</v>
      </c>
      <c r="G6" s="1148" t="s">
        <v>34</v>
      </c>
      <c r="H6" s="1149" t="s">
        <v>34</v>
      </c>
      <c r="I6" s="1150"/>
      <c r="J6" s="1149" t="s">
        <v>34</v>
      </c>
      <c r="K6" s="1151" t="s">
        <v>554</v>
      </c>
      <c r="L6" s="1152" t="s">
        <v>34</v>
      </c>
      <c r="M6" s="1152" t="s">
        <v>34</v>
      </c>
      <c r="N6" s="1153"/>
      <c r="O6" s="1143"/>
      <c r="P6" s="1165"/>
    </row>
    <row r="7" spans="1:16" ht="12.75" customHeight="1" x14ac:dyDescent="0.2">
      <c r="A7" s="1155"/>
      <c r="B7" s="1219"/>
      <c r="C7" s="1178"/>
      <c r="D7" s="1178"/>
      <c r="E7" s="1427" t="s">
        <v>591</v>
      </c>
      <c r="F7" s="1427"/>
      <c r="G7" s="1427" t="s">
        <v>592</v>
      </c>
      <c r="H7" s="1427"/>
      <c r="I7" s="1427" t="s">
        <v>593</v>
      </c>
      <c r="J7" s="1427"/>
      <c r="K7" s="1427" t="s">
        <v>594</v>
      </c>
      <c r="L7" s="1427"/>
      <c r="M7" s="1427" t="s">
        <v>591</v>
      </c>
      <c r="N7" s="1427"/>
      <c r="O7" s="1222"/>
      <c r="P7" s="1155"/>
    </row>
    <row r="8" spans="1:16" s="1174" customFormat="1" ht="17.25" customHeight="1" x14ac:dyDescent="0.2">
      <c r="A8" s="1171"/>
      <c r="B8" s="1223"/>
      <c r="C8" s="1424" t="s">
        <v>185</v>
      </c>
      <c r="D8" s="1424"/>
      <c r="E8" s="1465">
        <v>688.9</v>
      </c>
      <c r="F8" s="1465"/>
      <c r="G8" s="1465">
        <v>698.3</v>
      </c>
      <c r="H8" s="1465"/>
      <c r="I8" s="1465">
        <v>712.9</v>
      </c>
      <c r="J8" s="1465"/>
      <c r="K8" s="1465">
        <v>620.4</v>
      </c>
      <c r="L8" s="1465"/>
      <c r="M8" s="1466">
        <v>618.79999999999995</v>
      </c>
      <c r="N8" s="1466"/>
      <c r="O8" s="1224"/>
      <c r="P8" s="1171"/>
    </row>
    <row r="9" spans="1:16" ht="12" customHeight="1" x14ac:dyDescent="0.2">
      <c r="A9" s="1155"/>
      <c r="B9" s="1219"/>
      <c r="C9" s="789" t="s">
        <v>72</v>
      </c>
      <c r="D9" s="1176"/>
      <c r="E9" s="1467">
        <v>330.1</v>
      </c>
      <c r="F9" s="1467"/>
      <c r="G9" s="1467">
        <v>349.5</v>
      </c>
      <c r="H9" s="1467"/>
      <c r="I9" s="1467">
        <v>346.8</v>
      </c>
      <c r="J9" s="1467"/>
      <c r="K9" s="1467">
        <v>318.8</v>
      </c>
      <c r="L9" s="1467"/>
      <c r="M9" s="1468">
        <v>305.3</v>
      </c>
      <c r="N9" s="1468"/>
      <c r="O9" s="1222"/>
      <c r="P9" s="1155"/>
    </row>
    <row r="10" spans="1:16" ht="12" customHeight="1" x14ac:dyDescent="0.2">
      <c r="A10" s="1155"/>
      <c r="B10" s="1219"/>
      <c r="C10" s="789" t="s">
        <v>71</v>
      </c>
      <c r="D10" s="1176"/>
      <c r="E10" s="1467">
        <v>358.8</v>
      </c>
      <c r="F10" s="1467"/>
      <c r="G10" s="1467">
        <v>348.7</v>
      </c>
      <c r="H10" s="1467"/>
      <c r="I10" s="1467">
        <v>366.1</v>
      </c>
      <c r="J10" s="1467"/>
      <c r="K10" s="1467">
        <v>301.60000000000002</v>
      </c>
      <c r="L10" s="1467"/>
      <c r="M10" s="1468">
        <v>313.5</v>
      </c>
      <c r="N10" s="1468"/>
      <c r="O10" s="1222"/>
      <c r="P10" s="1155"/>
    </row>
    <row r="11" spans="1:16" ht="17.25" customHeight="1" x14ac:dyDescent="0.2">
      <c r="A11" s="1155"/>
      <c r="B11" s="1219"/>
      <c r="C11" s="789" t="s">
        <v>161</v>
      </c>
      <c r="D11" s="1176"/>
      <c r="E11" s="1467">
        <v>129.19999999999999</v>
      </c>
      <c r="F11" s="1467"/>
      <c r="G11" s="1467">
        <v>125.6</v>
      </c>
      <c r="H11" s="1467"/>
      <c r="I11" s="1467">
        <v>127</v>
      </c>
      <c r="J11" s="1467"/>
      <c r="K11" s="1467">
        <v>104.7</v>
      </c>
      <c r="L11" s="1467"/>
      <c r="M11" s="1468">
        <v>118.3</v>
      </c>
      <c r="N11" s="1468"/>
      <c r="O11" s="1222"/>
      <c r="P11" s="1155"/>
    </row>
    <row r="12" spans="1:16" ht="12.75" customHeight="1" x14ac:dyDescent="0.2">
      <c r="A12" s="1155"/>
      <c r="B12" s="1219"/>
      <c r="C12" s="789" t="s">
        <v>162</v>
      </c>
      <c r="D12" s="1176"/>
      <c r="E12" s="1467">
        <v>320.2</v>
      </c>
      <c r="F12" s="1467"/>
      <c r="G12" s="1467">
        <v>323.3</v>
      </c>
      <c r="H12" s="1467"/>
      <c r="I12" s="1467">
        <v>327.7</v>
      </c>
      <c r="J12" s="1467"/>
      <c r="K12" s="1467">
        <v>281.10000000000002</v>
      </c>
      <c r="L12" s="1467"/>
      <c r="M12" s="1468">
        <v>270</v>
      </c>
      <c r="N12" s="1468"/>
      <c r="O12" s="1222"/>
      <c r="P12" s="1155"/>
    </row>
    <row r="13" spans="1:16" ht="12.75" customHeight="1" x14ac:dyDescent="0.2">
      <c r="A13" s="1155"/>
      <c r="B13" s="1219"/>
      <c r="C13" s="789" t="s">
        <v>163</v>
      </c>
      <c r="D13" s="1176"/>
      <c r="E13" s="1467">
        <v>239.5</v>
      </c>
      <c r="F13" s="1467"/>
      <c r="G13" s="1467">
        <v>249.3</v>
      </c>
      <c r="H13" s="1467"/>
      <c r="I13" s="1467">
        <v>258.2</v>
      </c>
      <c r="J13" s="1467"/>
      <c r="K13" s="1467">
        <v>234.6</v>
      </c>
      <c r="L13" s="1467"/>
      <c r="M13" s="1468">
        <v>230.5</v>
      </c>
      <c r="N13" s="1468"/>
      <c r="O13" s="1222"/>
      <c r="P13" s="1155"/>
    </row>
    <row r="14" spans="1:16" ht="17.25" customHeight="1" x14ac:dyDescent="0.2">
      <c r="A14" s="1155"/>
      <c r="B14" s="1219"/>
      <c r="C14" s="789" t="s">
        <v>186</v>
      </c>
      <c r="D14" s="1176"/>
      <c r="E14" s="1467">
        <v>93.3</v>
      </c>
      <c r="F14" s="1467"/>
      <c r="G14" s="1467">
        <v>82.8</v>
      </c>
      <c r="H14" s="1467"/>
      <c r="I14" s="1467">
        <v>77.400000000000006</v>
      </c>
      <c r="J14" s="1467"/>
      <c r="K14" s="1467">
        <v>70.7</v>
      </c>
      <c r="L14" s="1467"/>
      <c r="M14" s="1468">
        <v>82.1</v>
      </c>
      <c r="N14" s="1468"/>
      <c r="O14" s="1222"/>
      <c r="P14" s="1155"/>
    </row>
    <row r="15" spans="1:16" ht="12" customHeight="1" x14ac:dyDescent="0.2">
      <c r="A15" s="1155"/>
      <c r="B15" s="1219"/>
      <c r="C15" s="789" t="s">
        <v>187</v>
      </c>
      <c r="D15" s="1176"/>
      <c r="E15" s="1467">
        <v>595.6</v>
      </c>
      <c r="F15" s="1467"/>
      <c r="G15" s="1467">
        <v>615.5</v>
      </c>
      <c r="H15" s="1467"/>
      <c r="I15" s="1467">
        <v>635.5</v>
      </c>
      <c r="J15" s="1467"/>
      <c r="K15" s="1467">
        <v>549.70000000000005</v>
      </c>
      <c r="L15" s="1467"/>
      <c r="M15" s="1468">
        <v>536.70000000000005</v>
      </c>
      <c r="N15" s="1468"/>
      <c r="O15" s="1222"/>
      <c r="P15" s="1155"/>
    </row>
    <row r="16" spans="1:16" ht="17.25" customHeight="1" x14ac:dyDescent="0.2">
      <c r="A16" s="1155"/>
      <c r="B16" s="1219"/>
      <c r="C16" s="789" t="s">
        <v>188</v>
      </c>
      <c r="D16" s="1176"/>
      <c r="E16" s="1467">
        <v>227.9</v>
      </c>
      <c r="F16" s="1467"/>
      <c r="G16" s="1467">
        <v>248.2</v>
      </c>
      <c r="H16" s="1467"/>
      <c r="I16" s="1467">
        <v>253</v>
      </c>
      <c r="J16" s="1467"/>
      <c r="K16" s="1467">
        <v>223.4</v>
      </c>
      <c r="L16" s="1467"/>
      <c r="M16" s="1468">
        <v>228.1</v>
      </c>
      <c r="N16" s="1468"/>
      <c r="O16" s="1222"/>
      <c r="P16" s="1155"/>
    </row>
    <row r="17" spans="1:19" ht="12" customHeight="1" x14ac:dyDescent="0.2">
      <c r="A17" s="1155"/>
      <c r="B17" s="1219"/>
      <c r="C17" s="789" t="s">
        <v>189</v>
      </c>
      <c r="D17" s="1176"/>
      <c r="E17" s="1467">
        <v>460.9</v>
      </c>
      <c r="F17" s="1467"/>
      <c r="G17" s="1467">
        <v>450.1</v>
      </c>
      <c r="H17" s="1467"/>
      <c r="I17" s="1467">
        <v>459.9</v>
      </c>
      <c r="J17" s="1467"/>
      <c r="K17" s="1467">
        <v>397</v>
      </c>
      <c r="L17" s="1467"/>
      <c r="M17" s="1468">
        <v>390.7</v>
      </c>
      <c r="N17" s="1468"/>
      <c r="O17" s="1222"/>
      <c r="P17" s="1155"/>
    </row>
    <row r="18" spans="1:19" s="1174" customFormat="1" ht="17.25" customHeight="1" x14ac:dyDescent="0.2">
      <c r="A18" s="1171"/>
      <c r="B18" s="1223"/>
      <c r="C18" s="1424" t="s">
        <v>190</v>
      </c>
      <c r="D18" s="1424"/>
      <c r="E18" s="1465">
        <v>13.1</v>
      </c>
      <c r="F18" s="1465"/>
      <c r="G18" s="1465">
        <v>13.5</v>
      </c>
      <c r="H18" s="1465"/>
      <c r="I18" s="1465">
        <v>13.7</v>
      </c>
      <c r="J18" s="1465"/>
      <c r="K18" s="1465">
        <v>11.9</v>
      </c>
      <c r="L18" s="1465"/>
      <c r="M18" s="1466">
        <v>11.9</v>
      </c>
      <c r="N18" s="1466"/>
      <c r="O18" s="1224"/>
      <c r="P18" s="1171"/>
      <c r="R18" s="1381"/>
      <c r="S18" s="1381"/>
    </row>
    <row r="19" spans="1:19" ht="12" customHeight="1" x14ac:dyDescent="0.2">
      <c r="A19" s="1155"/>
      <c r="B19" s="1219"/>
      <c r="C19" s="789" t="s">
        <v>72</v>
      </c>
      <c r="D19" s="1176"/>
      <c r="E19" s="1467">
        <v>12.3</v>
      </c>
      <c r="F19" s="1467"/>
      <c r="G19" s="1467">
        <v>13.1</v>
      </c>
      <c r="H19" s="1467"/>
      <c r="I19" s="1467">
        <v>13.1</v>
      </c>
      <c r="J19" s="1467"/>
      <c r="K19" s="1467">
        <v>12</v>
      </c>
      <c r="L19" s="1467"/>
      <c r="M19" s="1468">
        <v>11.5</v>
      </c>
      <c r="N19" s="1468"/>
      <c r="O19" s="1222"/>
      <c r="P19" s="1155"/>
    </row>
    <row r="20" spans="1:19" ht="12" customHeight="1" x14ac:dyDescent="0.2">
      <c r="A20" s="1155"/>
      <c r="B20" s="1219"/>
      <c r="C20" s="789" t="s">
        <v>71</v>
      </c>
      <c r="D20" s="1176"/>
      <c r="E20" s="1467">
        <v>14</v>
      </c>
      <c r="F20" s="1467"/>
      <c r="G20" s="1467">
        <v>13.8</v>
      </c>
      <c r="H20" s="1467"/>
      <c r="I20" s="1467">
        <v>14.4</v>
      </c>
      <c r="J20" s="1467"/>
      <c r="K20" s="1467">
        <v>11.8</v>
      </c>
      <c r="L20" s="1467"/>
      <c r="M20" s="1468">
        <v>12.3</v>
      </c>
      <c r="N20" s="1468"/>
      <c r="O20" s="1222"/>
      <c r="P20" s="1155"/>
    </row>
    <row r="21" spans="1:19" s="1228" customFormat="1" ht="13.5" customHeight="1" x14ac:dyDescent="0.2">
      <c r="A21" s="1225"/>
      <c r="B21" s="1226"/>
      <c r="C21" s="1296" t="s">
        <v>191</v>
      </c>
      <c r="D21" s="1227"/>
      <c r="E21" s="1463">
        <v>1.6999999999999993</v>
      </c>
      <c r="F21" s="1463"/>
      <c r="G21" s="1463">
        <v>0.70000000000000107</v>
      </c>
      <c r="H21" s="1463"/>
      <c r="I21" s="1463">
        <v>1.3000000000000007</v>
      </c>
      <c r="J21" s="1463"/>
      <c r="K21" s="1463">
        <v>-0.19999999999999929</v>
      </c>
      <c r="L21" s="1463"/>
      <c r="M21" s="1464">
        <v>0.80000000000000071</v>
      </c>
      <c r="N21" s="1464"/>
      <c r="O21" s="1227"/>
      <c r="P21" s="1225"/>
    </row>
    <row r="22" spans="1:19" ht="17.25" customHeight="1" x14ac:dyDescent="0.2">
      <c r="A22" s="1155"/>
      <c r="B22" s="1219"/>
      <c r="C22" s="789" t="s">
        <v>161</v>
      </c>
      <c r="D22" s="1176"/>
      <c r="E22" s="1467">
        <v>32.200000000000003</v>
      </c>
      <c r="F22" s="1467"/>
      <c r="G22" s="1467">
        <v>34</v>
      </c>
      <c r="H22" s="1467"/>
      <c r="I22" s="1467">
        <v>34.4</v>
      </c>
      <c r="J22" s="1467"/>
      <c r="K22" s="1467">
        <v>29.8</v>
      </c>
      <c r="L22" s="1467"/>
      <c r="M22" s="1468">
        <v>30.8</v>
      </c>
      <c r="N22" s="1468"/>
      <c r="O22" s="1222"/>
      <c r="P22" s="1155"/>
    </row>
    <row r="23" spans="1:19" ht="12" customHeight="1" x14ac:dyDescent="0.2">
      <c r="A23" s="1155"/>
      <c r="B23" s="1219"/>
      <c r="C23" s="789" t="s">
        <v>162</v>
      </c>
      <c r="D23" s="1143"/>
      <c r="E23" s="1467">
        <v>12.5</v>
      </c>
      <c r="F23" s="1467"/>
      <c r="G23" s="1467">
        <v>12.7</v>
      </c>
      <c r="H23" s="1467"/>
      <c r="I23" s="1467">
        <v>12.9</v>
      </c>
      <c r="J23" s="1467"/>
      <c r="K23" s="1467">
        <v>11.1</v>
      </c>
      <c r="L23" s="1467"/>
      <c r="M23" s="1468">
        <v>10.8</v>
      </c>
      <c r="N23" s="1468"/>
      <c r="O23" s="1222"/>
      <c r="P23" s="1155"/>
    </row>
    <row r="24" spans="1:19" ht="12" customHeight="1" x14ac:dyDescent="0.2">
      <c r="A24" s="1155"/>
      <c r="B24" s="1219"/>
      <c r="C24" s="789" t="s">
        <v>163</v>
      </c>
      <c r="D24" s="1143"/>
      <c r="E24" s="1467">
        <v>10.4</v>
      </c>
      <c r="F24" s="1467"/>
      <c r="G24" s="1467">
        <v>11</v>
      </c>
      <c r="H24" s="1467"/>
      <c r="I24" s="1467">
        <v>11.4</v>
      </c>
      <c r="J24" s="1467"/>
      <c r="K24" s="1467">
        <v>10.1</v>
      </c>
      <c r="L24" s="1467"/>
      <c r="M24" s="1468">
        <v>10</v>
      </c>
      <c r="N24" s="1468"/>
      <c r="O24" s="1222"/>
      <c r="P24" s="1155"/>
    </row>
    <row r="25" spans="1:19" s="1232" customFormat="1" ht="17.25" customHeight="1" x14ac:dyDescent="0.2">
      <c r="A25" s="1229"/>
      <c r="B25" s="1230"/>
      <c r="C25" s="789" t="s">
        <v>192</v>
      </c>
      <c r="D25" s="1176"/>
      <c r="E25" s="1467">
        <v>14.3</v>
      </c>
      <c r="F25" s="1467"/>
      <c r="G25" s="1467">
        <v>14.2</v>
      </c>
      <c r="H25" s="1467"/>
      <c r="I25" s="1467">
        <v>14.1</v>
      </c>
      <c r="J25" s="1467"/>
      <c r="K25" s="1467">
        <v>13.4</v>
      </c>
      <c r="L25" s="1467"/>
      <c r="M25" s="1468">
        <v>13.6</v>
      </c>
      <c r="N25" s="1468"/>
      <c r="O25" s="1231"/>
      <c r="P25" s="1229"/>
    </row>
    <row r="26" spans="1:19" s="1232" customFormat="1" ht="12" customHeight="1" x14ac:dyDescent="0.2">
      <c r="A26" s="1229"/>
      <c r="B26" s="1230"/>
      <c r="C26" s="789" t="s">
        <v>193</v>
      </c>
      <c r="D26" s="1176"/>
      <c r="E26" s="1467">
        <v>10.5</v>
      </c>
      <c r="F26" s="1467"/>
      <c r="G26" s="1467">
        <v>10.7</v>
      </c>
      <c r="H26" s="1467"/>
      <c r="I26" s="1467">
        <v>11.1</v>
      </c>
      <c r="J26" s="1467"/>
      <c r="K26" s="1467">
        <v>8.5</v>
      </c>
      <c r="L26" s="1467"/>
      <c r="M26" s="1468">
        <v>8.1999999999999993</v>
      </c>
      <c r="N26" s="1468"/>
      <c r="O26" s="1231"/>
      <c r="P26" s="1229"/>
    </row>
    <row r="27" spans="1:19" s="1232" customFormat="1" ht="12" customHeight="1" x14ac:dyDescent="0.2">
      <c r="A27" s="1229"/>
      <c r="B27" s="1230"/>
      <c r="C27" s="789" t="s">
        <v>194</v>
      </c>
      <c r="D27" s="1176"/>
      <c r="E27" s="1467">
        <v>14</v>
      </c>
      <c r="F27" s="1467"/>
      <c r="G27" s="1467">
        <v>14</v>
      </c>
      <c r="H27" s="1467"/>
      <c r="I27" s="1467">
        <v>14.2</v>
      </c>
      <c r="J27" s="1467"/>
      <c r="K27" s="1467">
        <v>12.7</v>
      </c>
      <c r="L27" s="1467"/>
      <c r="M27" s="1468">
        <v>12.8</v>
      </c>
      <c r="N27" s="1468"/>
      <c r="O27" s="1231"/>
      <c r="P27" s="1229"/>
    </row>
    <row r="28" spans="1:19" s="1232" customFormat="1" ht="12" customHeight="1" x14ac:dyDescent="0.2">
      <c r="A28" s="1229"/>
      <c r="B28" s="1230"/>
      <c r="C28" s="789" t="s">
        <v>195</v>
      </c>
      <c r="D28" s="1176"/>
      <c r="E28" s="1467">
        <v>12.6</v>
      </c>
      <c r="F28" s="1467"/>
      <c r="G28" s="1467">
        <v>14.5</v>
      </c>
      <c r="H28" s="1467"/>
      <c r="I28" s="1467">
        <v>15.5</v>
      </c>
      <c r="J28" s="1467"/>
      <c r="K28" s="1467">
        <v>12.6</v>
      </c>
      <c r="L28" s="1467"/>
      <c r="M28" s="1468">
        <v>11.8</v>
      </c>
      <c r="N28" s="1468"/>
      <c r="O28" s="1231"/>
      <c r="P28" s="1229"/>
    </row>
    <row r="29" spans="1:19" s="1232" customFormat="1" ht="12" customHeight="1" x14ac:dyDescent="0.2">
      <c r="A29" s="1229"/>
      <c r="B29" s="1230"/>
      <c r="C29" s="789" t="s">
        <v>196</v>
      </c>
      <c r="D29" s="1176"/>
      <c r="E29" s="1467">
        <v>11.2</v>
      </c>
      <c r="F29" s="1467"/>
      <c r="G29" s="1467">
        <v>14.9</v>
      </c>
      <c r="H29" s="1467"/>
      <c r="I29" s="1467">
        <v>16.399999999999999</v>
      </c>
      <c r="J29" s="1467"/>
      <c r="K29" s="1467">
        <v>10.8</v>
      </c>
      <c r="L29" s="1467"/>
      <c r="M29" s="1468">
        <v>10.199999999999999</v>
      </c>
      <c r="N29" s="1468"/>
      <c r="O29" s="1231"/>
      <c r="P29" s="1229"/>
    </row>
    <row r="30" spans="1:19" s="1232" customFormat="1" ht="12" customHeight="1" x14ac:dyDescent="0.2">
      <c r="A30" s="1229"/>
      <c r="B30" s="1230"/>
      <c r="C30" s="789" t="s">
        <v>132</v>
      </c>
      <c r="D30" s="1176"/>
      <c r="E30" s="1467">
        <v>15.7</v>
      </c>
      <c r="F30" s="1467"/>
      <c r="G30" s="1467">
        <v>15.5</v>
      </c>
      <c r="H30" s="1467"/>
      <c r="I30" s="1467">
        <v>14.9</v>
      </c>
      <c r="J30" s="1467"/>
      <c r="K30" s="1467">
        <v>11.3</v>
      </c>
      <c r="L30" s="1467"/>
      <c r="M30" s="1468">
        <v>12.2</v>
      </c>
      <c r="N30" s="1468"/>
      <c r="O30" s="1231"/>
      <c r="P30" s="1229"/>
    </row>
    <row r="31" spans="1:19" s="1232" customFormat="1" ht="12" customHeight="1" x14ac:dyDescent="0.2">
      <c r="A31" s="1229"/>
      <c r="B31" s="1230"/>
      <c r="C31" s="789" t="s">
        <v>133</v>
      </c>
      <c r="D31" s="1176"/>
      <c r="E31" s="1467">
        <v>12.9</v>
      </c>
      <c r="F31" s="1467"/>
      <c r="G31" s="1467">
        <v>15.2</v>
      </c>
      <c r="H31" s="1467"/>
      <c r="I31" s="1467">
        <v>15.8</v>
      </c>
      <c r="J31" s="1467"/>
      <c r="K31" s="1467">
        <v>13.6</v>
      </c>
      <c r="L31" s="1467"/>
      <c r="M31" s="1468">
        <v>14.7</v>
      </c>
      <c r="N31" s="1468"/>
      <c r="O31" s="1231"/>
      <c r="P31" s="1229"/>
    </row>
    <row r="32" spans="1:19" ht="17.25" customHeight="1" x14ac:dyDescent="0.2">
      <c r="A32" s="1155"/>
      <c r="B32" s="1219"/>
      <c r="C32" s="1424" t="s">
        <v>197</v>
      </c>
      <c r="D32" s="1424"/>
      <c r="E32" s="1465">
        <v>8.8000000000000007</v>
      </c>
      <c r="F32" s="1465"/>
      <c r="G32" s="1465">
        <v>8.6999999999999993</v>
      </c>
      <c r="H32" s="1465"/>
      <c r="I32" s="1465">
        <v>8.9</v>
      </c>
      <c r="J32" s="1465"/>
      <c r="K32" s="1465">
        <v>7.6</v>
      </c>
      <c r="L32" s="1465"/>
      <c r="M32" s="1466">
        <v>7.5</v>
      </c>
      <c r="N32" s="1466"/>
      <c r="O32" s="1222"/>
      <c r="P32" s="1155"/>
    </row>
    <row r="33" spans="1:16" s="1232" customFormat="1" ht="12.75" customHeight="1" x14ac:dyDescent="0.2">
      <c r="A33" s="1229"/>
      <c r="B33" s="1233"/>
      <c r="C33" s="789" t="s">
        <v>72</v>
      </c>
      <c r="D33" s="1176"/>
      <c r="E33" s="1443">
        <v>8.1999999999999993</v>
      </c>
      <c r="F33" s="1443"/>
      <c r="G33" s="1443">
        <v>8.5</v>
      </c>
      <c r="H33" s="1443"/>
      <c r="I33" s="1443">
        <v>8.8000000000000007</v>
      </c>
      <c r="J33" s="1443"/>
      <c r="K33" s="1443">
        <v>7.7</v>
      </c>
      <c r="L33" s="1443"/>
      <c r="M33" s="1444">
        <v>7.4</v>
      </c>
      <c r="N33" s="1444"/>
      <c r="O33" s="1231"/>
      <c r="P33" s="1229"/>
    </row>
    <row r="34" spans="1:16" s="1232" customFormat="1" ht="12.75" customHeight="1" x14ac:dyDescent="0.2">
      <c r="A34" s="1229"/>
      <c r="B34" s="1233"/>
      <c r="C34" s="789" t="s">
        <v>71</v>
      </c>
      <c r="D34" s="1176"/>
      <c r="E34" s="1443">
        <v>9.4</v>
      </c>
      <c r="F34" s="1443"/>
      <c r="G34" s="1443">
        <v>8.9</v>
      </c>
      <c r="H34" s="1443"/>
      <c r="I34" s="1443">
        <v>8.9</v>
      </c>
      <c r="J34" s="1443"/>
      <c r="K34" s="1443">
        <v>7.6</v>
      </c>
      <c r="L34" s="1443"/>
      <c r="M34" s="1444">
        <v>7.6</v>
      </c>
      <c r="N34" s="1444"/>
      <c r="O34" s="1231"/>
      <c r="P34" s="1229"/>
    </row>
    <row r="35" spans="1:16" s="1228" customFormat="1" ht="13.5" customHeight="1" x14ac:dyDescent="0.2">
      <c r="A35" s="1225"/>
      <c r="B35" s="1226"/>
      <c r="C35" s="1296" t="s">
        <v>198</v>
      </c>
      <c r="D35" s="1227"/>
      <c r="E35" s="1463">
        <v>1.2000000000000011</v>
      </c>
      <c r="F35" s="1463"/>
      <c r="G35" s="1463">
        <v>0.40000000000000036</v>
      </c>
      <c r="H35" s="1463"/>
      <c r="I35" s="1463">
        <v>9.9999999999999645E-2</v>
      </c>
      <c r="J35" s="1463"/>
      <c r="K35" s="1463">
        <v>-0.10000000000000053</v>
      </c>
      <c r="L35" s="1463"/>
      <c r="M35" s="1464">
        <v>0.19999999999999929</v>
      </c>
      <c r="N35" s="1464"/>
      <c r="O35" s="1227"/>
      <c r="P35" s="1225"/>
    </row>
    <row r="36" spans="1:16" ht="10.5" customHeight="1" thickBot="1" x14ac:dyDescent="0.25">
      <c r="A36" s="1155"/>
      <c r="B36" s="1219"/>
      <c r="C36" s="1163"/>
      <c r="D36" s="1297"/>
      <c r="E36" s="1297"/>
      <c r="F36" s="1297"/>
      <c r="G36" s="1297"/>
      <c r="H36" s="1297"/>
      <c r="I36" s="1297"/>
      <c r="J36" s="1297"/>
      <c r="K36" s="1297"/>
      <c r="L36" s="1297"/>
      <c r="M36" s="1431"/>
      <c r="N36" s="1431"/>
      <c r="O36" s="1222"/>
      <c r="P36" s="1155"/>
    </row>
    <row r="37" spans="1:16" s="1167" customFormat="1" ht="13.5" customHeight="1" thickBot="1" x14ac:dyDescent="0.25">
      <c r="A37" s="1165"/>
      <c r="B37" s="1217"/>
      <c r="C37" s="1187" t="s">
        <v>518</v>
      </c>
      <c r="D37" s="1188"/>
      <c r="E37" s="1188"/>
      <c r="F37" s="1188"/>
      <c r="G37" s="1188"/>
      <c r="H37" s="1188"/>
      <c r="I37" s="1188"/>
      <c r="J37" s="1188"/>
      <c r="K37" s="1188"/>
      <c r="L37" s="1188"/>
      <c r="M37" s="1188"/>
      <c r="N37" s="1189"/>
      <c r="O37" s="1222"/>
      <c r="P37" s="1165"/>
    </row>
    <row r="38" spans="1:16" s="1167" customFormat="1" ht="3.75" customHeight="1" x14ac:dyDescent="0.2">
      <c r="A38" s="1165"/>
      <c r="B38" s="1217"/>
      <c r="C38" s="1426" t="s">
        <v>69</v>
      </c>
      <c r="D38" s="1426"/>
      <c r="E38" s="1166"/>
      <c r="F38" s="1166"/>
      <c r="G38" s="1166"/>
      <c r="H38" s="1166"/>
      <c r="I38" s="1166"/>
      <c r="J38" s="1166"/>
      <c r="K38" s="1166"/>
      <c r="L38" s="1166"/>
      <c r="M38" s="1166"/>
      <c r="N38" s="1166"/>
      <c r="O38" s="1222"/>
      <c r="P38" s="1165"/>
    </row>
    <row r="39" spans="1:16" ht="12.75" customHeight="1" x14ac:dyDescent="0.2">
      <c r="A39" s="1155"/>
      <c r="B39" s="1219"/>
      <c r="C39" s="1426"/>
      <c r="D39" s="1426"/>
      <c r="E39" s="1148" t="s">
        <v>34</v>
      </c>
      <c r="F39" s="1149" t="s">
        <v>553</v>
      </c>
      <c r="G39" s="1148" t="s">
        <v>34</v>
      </c>
      <c r="H39" s="1149" t="s">
        <v>34</v>
      </c>
      <c r="I39" s="1150"/>
      <c r="J39" s="1149" t="s">
        <v>34</v>
      </c>
      <c r="K39" s="1151" t="s">
        <v>554</v>
      </c>
      <c r="L39" s="1152" t="s">
        <v>34</v>
      </c>
      <c r="M39" s="1152" t="s">
        <v>34</v>
      </c>
      <c r="N39" s="1153"/>
      <c r="O39" s="1143"/>
      <c r="P39" s="1165"/>
    </row>
    <row r="40" spans="1:16" ht="12.75" customHeight="1" x14ac:dyDescent="0.2">
      <c r="A40" s="1155"/>
      <c r="B40" s="1219"/>
      <c r="C40" s="1191"/>
      <c r="D40" s="1191"/>
      <c r="E40" s="1427" t="str">
        <f>+E7</f>
        <v>3.º trimestre</v>
      </c>
      <c r="F40" s="1427"/>
      <c r="G40" s="1427" t="str">
        <f>+G7</f>
        <v>4.º trimestre</v>
      </c>
      <c r="H40" s="1427"/>
      <c r="I40" s="1427" t="str">
        <f>+I7</f>
        <v>1.º trimestre</v>
      </c>
      <c r="J40" s="1427"/>
      <c r="K40" s="1427" t="str">
        <f>+K7</f>
        <v>2.º trimestre</v>
      </c>
      <c r="L40" s="1427"/>
      <c r="M40" s="1427" t="str">
        <f>+M7</f>
        <v>3.º trimestre</v>
      </c>
      <c r="N40" s="1427"/>
      <c r="O40" s="1234"/>
      <c r="P40" s="1155"/>
    </row>
    <row r="41" spans="1:16" ht="15" customHeight="1" x14ac:dyDescent="0.2">
      <c r="A41" s="1155"/>
      <c r="B41" s="1219"/>
      <c r="C41" s="1424" t="s">
        <v>185</v>
      </c>
      <c r="D41" s="1424"/>
      <c r="E41" s="1461">
        <v>100</v>
      </c>
      <c r="F41" s="1461"/>
      <c r="G41" s="1461">
        <v>100</v>
      </c>
      <c r="H41" s="1461"/>
      <c r="I41" s="1461">
        <v>100</v>
      </c>
      <c r="J41" s="1461"/>
      <c r="K41" s="1462">
        <v>100</v>
      </c>
      <c r="L41" s="1462"/>
      <c r="M41" s="1462">
        <v>100</v>
      </c>
      <c r="N41" s="1462"/>
      <c r="O41" s="1235"/>
      <c r="P41" s="1155"/>
    </row>
    <row r="42" spans="1:16" s="1180" customFormat="1" ht="11.25" customHeight="1" x14ac:dyDescent="0.2">
      <c r="A42" s="1177"/>
      <c r="B42" s="1230"/>
      <c r="C42" s="792"/>
      <c r="D42" s="789" t="s">
        <v>71</v>
      </c>
      <c r="E42" s="1458">
        <v>52.083030918856153</v>
      </c>
      <c r="F42" s="1458"/>
      <c r="G42" s="1458">
        <v>49.935557783187747</v>
      </c>
      <c r="H42" s="1458"/>
      <c r="I42" s="1458">
        <v>51.353626034506952</v>
      </c>
      <c r="J42" s="1458"/>
      <c r="K42" s="1458">
        <v>48.613797549967771</v>
      </c>
      <c r="L42" s="1458"/>
      <c r="M42" s="1458">
        <v>50.662572721396259</v>
      </c>
      <c r="N42" s="1458"/>
      <c r="O42" s="1234"/>
      <c r="P42" s="1177"/>
    </row>
    <row r="43" spans="1:16" ht="11.25" customHeight="1" x14ac:dyDescent="0.2">
      <c r="A43" s="1155"/>
      <c r="B43" s="1219"/>
      <c r="C43" s="1195"/>
      <c r="D43" s="789" t="s">
        <v>161</v>
      </c>
      <c r="E43" s="1458">
        <v>18.754536217157785</v>
      </c>
      <c r="F43" s="1458"/>
      <c r="G43" s="1458">
        <v>17.986538736932552</v>
      </c>
      <c r="H43" s="1458"/>
      <c r="I43" s="1458">
        <v>17.814560246878948</v>
      </c>
      <c r="J43" s="1458"/>
      <c r="K43" s="1458">
        <v>16.876208897485494</v>
      </c>
      <c r="L43" s="1458"/>
      <c r="M43" s="1458">
        <v>19.117647058823533</v>
      </c>
      <c r="N43" s="1458"/>
      <c r="O43" s="1235"/>
      <c r="P43" s="1155"/>
    </row>
    <row r="44" spans="1:16" s="1184" customFormat="1" ht="13.5" customHeight="1" x14ac:dyDescent="0.2">
      <c r="A44" s="1182"/>
      <c r="B44" s="1236"/>
      <c r="C44" s="789" t="s">
        <v>192</v>
      </c>
      <c r="D44" s="795"/>
      <c r="E44" s="1460">
        <v>38.263898969371468</v>
      </c>
      <c r="F44" s="1460"/>
      <c r="G44" s="1460">
        <v>36.875268509236719</v>
      </c>
      <c r="H44" s="1460"/>
      <c r="I44" s="1460">
        <v>36.106045728713703</v>
      </c>
      <c r="J44" s="1460"/>
      <c r="K44" s="1460">
        <v>39.490651192778856</v>
      </c>
      <c r="L44" s="1460"/>
      <c r="M44" s="1460">
        <v>40.239172592113768</v>
      </c>
      <c r="N44" s="1460"/>
      <c r="O44" s="1237"/>
      <c r="P44" s="1182"/>
    </row>
    <row r="45" spans="1:16" s="1180" customFormat="1" ht="11.25" customHeight="1" x14ac:dyDescent="0.2">
      <c r="A45" s="1177"/>
      <c r="B45" s="1230"/>
      <c r="C45" s="792"/>
      <c r="D45" s="1296" t="s">
        <v>71</v>
      </c>
      <c r="E45" s="1458">
        <v>53.869499241274653</v>
      </c>
      <c r="F45" s="1458"/>
      <c r="G45" s="1458">
        <v>51.572815533980588</v>
      </c>
      <c r="H45" s="1458"/>
      <c r="I45" s="1458">
        <v>51.398601398601407</v>
      </c>
      <c r="J45" s="1458"/>
      <c r="K45" s="1458">
        <v>49.714285714285708</v>
      </c>
      <c r="L45" s="1458"/>
      <c r="M45" s="1458">
        <v>49.879518072289159</v>
      </c>
      <c r="N45" s="1458"/>
      <c r="O45" s="1203"/>
      <c r="P45" s="1177"/>
    </row>
    <row r="46" spans="1:16" s="1184" customFormat="1" ht="11.25" customHeight="1" x14ac:dyDescent="0.2">
      <c r="A46" s="1182"/>
      <c r="B46" s="1236"/>
      <c r="C46" s="789"/>
      <c r="D46" s="1296" t="s">
        <v>161</v>
      </c>
      <c r="E46" s="1458">
        <v>20.220030349013655</v>
      </c>
      <c r="F46" s="1458"/>
      <c r="G46" s="1458">
        <v>19.689320388349515</v>
      </c>
      <c r="H46" s="1458"/>
      <c r="I46" s="1458">
        <v>19.502719502719508</v>
      </c>
      <c r="J46" s="1458"/>
      <c r="K46" s="1458">
        <v>17.918367346938773</v>
      </c>
      <c r="L46" s="1458"/>
      <c r="M46" s="1458">
        <v>18.313253012048193</v>
      </c>
      <c r="N46" s="1458"/>
      <c r="O46" s="1237"/>
      <c r="P46" s="1182"/>
    </row>
    <row r="47" spans="1:16" s="1184" customFormat="1" ht="13.5" customHeight="1" x14ac:dyDescent="0.2">
      <c r="A47" s="1182"/>
      <c r="B47" s="1236"/>
      <c r="C47" s="789" t="s">
        <v>193</v>
      </c>
      <c r="D47" s="795"/>
      <c r="E47" s="1460">
        <v>18.15938452605603</v>
      </c>
      <c r="F47" s="1460"/>
      <c r="G47" s="1460">
        <v>17.685808391808681</v>
      </c>
      <c r="H47" s="1460"/>
      <c r="I47" s="1460">
        <v>17.996914013185584</v>
      </c>
      <c r="J47" s="1460"/>
      <c r="K47" s="1460">
        <v>16.038039974210189</v>
      </c>
      <c r="L47" s="1460"/>
      <c r="M47" s="1460">
        <v>15.449256625727214</v>
      </c>
      <c r="N47" s="1460"/>
      <c r="O47" s="1237"/>
      <c r="P47" s="1182"/>
    </row>
    <row r="48" spans="1:16" s="1180" customFormat="1" ht="11.25" customHeight="1" x14ac:dyDescent="0.2">
      <c r="A48" s="1177"/>
      <c r="B48" s="1230"/>
      <c r="C48" s="792"/>
      <c r="D48" s="1296" t="s">
        <v>71</v>
      </c>
      <c r="E48" s="1458">
        <v>52.358113509192648</v>
      </c>
      <c r="F48" s="1458"/>
      <c r="G48" s="1458">
        <v>50.850202429149796</v>
      </c>
      <c r="H48" s="1458"/>
      <c r="I48" s="1458">
        <v>53.858144972720176</v>
      </c>
      <c r="J48" s="1458"/>
      <c r="K48" s="1458">
        <v>46.733668341708544</v>
      </c>
      <c r="L48" s="1458"/>
      <c r="M48" s="1458">
        <v>51.67364016736402</v>
      </c>
      <c r="N48" s="1458"/>
      <c r="O48" s="1203"/>
      <c r="P48" s="1177"/>
    </row>
    <row r="49" spans="1:16" s="1184" customFormat="1" ht="11.25" customHeight="1" x14ac:dyDescent="0.2">
      <c r="A49" s="1182"/>
      <c r="B49" s="1236"/>
      <c r="C49" s="789"/>
      <c r="D49" s="1296" t="s">
        <v>161</v>
      </c>
      <c r="E49" s="1458">
        <v>19.664268585131897</v>
      </c>
      <c r="F49" s="1458"/>
      <c r="G49" s="1458">
        <v>15.951417004048581</v>
      </c>
      <c r="H49" s="1458"/>
      <c r="I49" s="1458">
        <v>16.601714731098983</v>
      </c>
      <c r="J49" s="1458"/>
      <c r="K49" s="1458">
        <v>17.487437185929647</v>
      </c>
      <c r="L49" s="1458"/>
      <c r="M49" s="1458">
        <v>24.058577405857744</v>
      </c>
      <c r="N49" s="1458"/>
      <c r="O49" s="1237"/>
      <c r="P49" s="1182"/>
    </row>
    <row r="50" spans="1:16" s="1184" customFormat="1" ht="13.5" customHeight="1" x14ac:dyDescent="0.2">
      <c r="A50" s="1182"/>
      <c r="B50" s="1236"/>
      <c r="C50" s="789" t="s">
        <v>59</v>
      </c>
      <c r="D50" s="795"/>
      <c r="E50" s="1460">
        <v>27.986645376687473</v>
      </c>
      <c r="F50" s="1460"/>
      <c r="G50" s="1460">
        <v>27.738794214520979</v>
      </c>
      <c r="H50" s="1460"/>
      <c r="I50" s="1460">
        <v>27.703745265815684</v>
      </c>
      <c r="J50" s="1460"/>
      <c r="K50" s="1460">
        <v>28.288201160541586</v>
      </c>
      <c r="L50" s="1460"/>
      <c r="M50" s="1460">
        <v>28.409825468649004</v>
      </c>
      <c r="N50" s="1460"/>
      <c r="O50" s="1238"/>
      <c r="P50" s="1182"/>
    </row>
    <row r="51" spans="1:16" s="1180" customFormat="1" ht="11.25" customHeight="1" x14ac:dyDescent="0.2">
      <c r="A51" s="1177"/>
      <c r="B51" s="1230"/>
      <c r="C51" s="792"/>
      <c r="D51" s="1296" t="s">
        <v>71</v>
      </c>
      <c r="E51" s="1458">
        <v>52.126556016597505</v>
      </c>
      <c r="F51" s="1458"/>
      <c r="G51" s="1458">
        <v>49.096541042849765</v>
      </c>
      <c r="H51" s="1458"/>
      <c r="I51" s="1458">
        <v>50.582278481012665</v>
      </c>
      <c r="J51" s="1458"/>
      <c r="K51" s="1458">
        <v>50.085470085470085</v>
      </c>
      <c r="L51" s="1458"/>
      <c r="M51" s="1458">
        <v>54.835039817974973</v>
      </c>
      <c r="N51" s="1458"/>
      <c r="O51" s="1191"/>
      <c r="P51" s="1177"/>
    </row>
    <row r="52" spans="1:16" s="1184" customFormat="1" ht="11.25" customHeight="1" x14ac:dyDescent="0.2">
      <c r="A52" s="1182"/>
      <c r="B52" s="1236"/>
      <c r="C52" s="789"/>
      <c r="D52" s="1296" t="s">
        <v>161</v>
      </c>
      <c r="E52" s="1458">
        <v>15.300829875518671</v>
      </c>
      <c r="F52" s="1458"/>
      <c r="G52" s="1458">
        <v>15.074858027878163</v>
      </c>
      <c r="H52" s="1458"/>
      <c r="I52" s="1458">
        <v>14.936708860759493</v>
      </c>
      <c r="J52" s="1458"/>
      <c r="K52" s="1458">
        <v>14.415954415954415</v>
      </c>
      <c r="L52" s="1458"/>
      <c r="M52" s="1458">
        <v>16.439135381114902</v>
      </c>
      <c r="N52" s="1458"/>
      <c r="O52" s="1238"/>
      <c r="P52" s="1182"/>
    </row>
    <row r="53" spans="1:16" s="1184" customFormat="1" ht="13.5" customHeight="1" x14ac:dyDescent="0.2">
      <c r="A53" s="1182"/>
      <c r="B53" s="1236"/>
      <c r="C53" s="789" t="s">
        <v>195</v>
      </c>
      <c r="D53" s="795"/>
      <c r="E53" s="1460">
        <v>6.5611844970242412</v>
      </c>
      <c r="F53" s="1460"/>
      <c r="G53" s="1460">
        <v>7.3893741944722908</v>
      </c>
      <c r="H53" s="1460"/>
      <c r="I53" s="1460">
        <v>7.6448309720858463</v>
      </c>
      <c r="J53" s="1460"/>
      <c r="K53" s="1460">
        <v>7.1727917472598328</v>
      </c>
      <c r="L53" s="1460"/>
      <c r="M53" s="1460">
        <v>6.6257272139625085</v>
      </c>
      <c r="N53" s="1460"/>
      <c r="O53" s="1238"/>
      <c r="P53" s="1182"/>
    </row>
    <row r="54" spans="1:16" s="1180" customFormat="1" ht="11.25" customHeight="1" x14ac:dyDescent="0.2">
      <c r="A54" s="1177"/>
      <c r="B54" s="1239"/>
      <c r="C54" s="792"/>
      <c r="D54" s="1296" t="s">
        <v>71</v>
      </c>
      <c r="E54" s="1458">
        <v>47.345132743362825</v>
      </c>
      <c r="F54" s="1458"/>
      <c r="G54" s="1458">
        <v>47.86821705426356</v>
      </c>
      <c r="H54" s="1458"/>
      <c r="I54" s="1458">
        <v>54.311926605504588</v>
      </c>
      <c r="J54" s="1458"/>
      <c r="K54" s="1458">
        <v>51.460674157303366</v>
      </c>
      <c r="L54" s="1458"/>
      <c r="M54" s="1458">
        <v>45.853658536585371</v>
      </c>
      <c r="N54" s="1458"/>
      <c r="O54" s="1191"/>
      <c r="P54" s="1177"/>
    </row>
    <row r="55" spans="1:16" s="1184" customFormat="1" ht="11.25" customHeight="1" x14ac:dyDescent="0.2">
      <c r="A55" s="1182"/>
      <c r="B55" s="1236"/>
      <c r="C55" s="789"/>
      <c r="D55" s="1296" t="s">
        <v>161</v>
      </c>
      <c r="E55" s="1458">
        <v>16.592920353982301</v>
      </c>
      <c r="F55" s="1458"/>
      <c r="G55" s="1458">
        <v>18.604651162790699</v>
      </c>
      <c r="H55" s="1458"/>
      <c r="I55" s="1458">
        <v>17.431192660550458</v>
      </c>
      <c r="J55" s="1458"/>
      <c r="K55" s="1458">
        <v>15.056179775280897</v>
      </c>
      <c r="L55" s="1458"/>
      <c r="M55" s="1458">
        <v>19.756097560975608</v>
      </c>
      <c r="N55" s="1458"/>
      <c r="O55" s="1238"/>
      <c r="P55" s="1182"/>
    </row>
    <row r="56" spans="1:16" s="1184" customFormat="1" ht="13.5" customHeight="1" x14ac:dyDescent="0.2">
      <c r="A56" s="1182"/>
      <c r="B56" s="1236"/>
      <c r="C56" s="789" t="s">
        <v>196</v>
      </c>
      <c r="D56" s="795"/>
      <c r="E56" s="1460">
        <v>3.7741326752794313</v>
      </c>
      <c r="F56" s="1460"/>
      <c r="G56" s="1460">
        <v>4.7400830588572251</v>
      </c>
      <c r="H56" s="1460"/>
      <c r="I56" s="1460">
        <v>5.0357693926216864</v>
      </c>
      <c r="J56" s="1460"/>
      <c r="K56" s="1460">
        <v>3.9007092198581561</v>
      </c>
      <c r="L56" s="1460"/>
      <c r="M56" s="1460">
        <v>3.7007110536522303</v>
      </c>
      <c r="N56" s="1460"/>
      <c r="O56" s="1238"/>
      <c r="P56" s="1182"/>
    </row>
    <row r="57" spans="1:16" s="1180" customFormat="1" ht="11.25" customHeight="1" x14ac:dyDescent="0.2">
      <c r="A57" s="1177"/>
      <c r="B57" s="1239"/>
      <c r="C57" s="792"/>
      <c r="D57" s="1296" t="s">
        <v>71</v>
      </c>
      <c r="E57" s="1458">
        <v>47.692307692307693</v>
      </c>
      <c r="F57" s="1458"/>
      <c r="G57" s="1458">
        <v>49.546827794561928</v>
      </c>
      <c r="H57" s="1458"/>
      <c r="I57" s="1458">
        <v>49.303621169916433</v>
      </c>
      <c r="J57" s="1458"/>
      <c r="K57" s="1458">
        <v>41.32231404958678</v>
      </c>
      <c r="L57" s="1458"/>
      <c r="M57" s="1458">
        <v>43.668122270742359</v>
      </c>
      <c r="N57" s="1458"/>
      <c r="O57" s="1191"/>
      <c r="P57" s="1177"/>
    </row>
    <row r="58" spans="1:16" s="1184" customFormat="1" ht="11.25" customHeight="1" x14ac:dyDescent="0.2">
      <c r="A58" s="1182"/>
      <c r="B58" s="1236"/>
      <c r="C58" s="789"/>
      <c r="D58" s="1296" t="s">
        <v>161</v>
      </c>
      <c r="E58" s="1458">
        <v>16.923076923076923</v>
      </c>
      <c r="F58" s="1458"/>
      <c r="G58" s="1458">
        <v>17.824773413897283</v>
      </c>
      <c r="H58" s="1458"/>
      <c r="I58" s="1458">
        <v>20.891364902506965</v>
      </c>
      <c r="J58" s="1458"/>
      <c r="K58" s="1458">
        <v>17.355371900826448</v>
      </c>
      <c r="L58" s="1458"/>
      <c r="M58" s="1458">
        <v>18.340611353711793</v>
      </c>
      <c r="N58" s="1458"/>
      <c r="O58" s="1238"/>
      <c r="P58" s="1182"/>
    </row>
    <row r="59" spans="1:16" s="1184" customFormat="1" ht="13.5" customHeight="1" x14ac:dyDescent="0.2">
      <c r="A59" s="1182"/>
      <c r="B59" s="1236"/>
      <c r="C59" s="789" t="s">
        <v>132</v>
      </c>
      <c r="D59" s="795"/>
      <c r="E59" s="1460">
        <v>2.7725359268398897</v>
      </c>
      <c r="F59" s="1460"/>
      <c r="G59" s="1460">
        <v>2.7208935987397971</v>
      </c>
      <c r="H59" s="1460"/>
      <c r="I59" s="1460">
        <v>2.5669799410857062</v>
      </c>
      <c r="J59" s="1460"/>
      <c r="K59" s="1460">
        <v>2.2243713733075436</v>
      </c>
      <c r="L59" s="1460"/>
      <c r="M59" s="1460">
        <v>2.4240465416936008</v>
      </c>
      <c r="N59" s="1460"/>
      <c r="O59" s="1238"/>
      <c r="P59" s="1182"/>
    </row>
    <row r="60" spans="1:16" s="1180" customFormat="1" ht="11.25" customHeight="1" x14ac:dyDescent="0.2">
      <c r="A60" s="1177"/>
      <c r="B60" s="1239"/>
      <c r="C60" s="792"/>
      <c r="D60" s="1296" t="s">
        <v>71</v>
      </c>
      <c r="E60" s="1458">
        <v>48.691099476439788</v>
      </c>
      <c r="F60" s="1458"/>
      <c r="G60" s="1458">
        <v>41.578947368421055</v>
      </c>
      <c r="H60" s="1458"/>
      <c r="I60" s="1458">
        <v>40.437158469945359</v>
      </c>
      <c r="J60" s="1458"/>
      <c r="K60" s="1458">
        <v>34.057971014492757</v>
      </c>
      <c r="L60" s="1458"/>
      <c r="M60" s="1458">
        <v>35.333333333333336</v>
      </c>
      <c r="N60" s="1458"/>
      <c r="O60" s="1191"/>
      <c r="P60" s="1177"/>
    </row>
    <row r="61" spans="1:16" s="1184" customFormat="1" ht="11.25" customHeight="1" x14ac:dyDescent="0.2">
      <c r="A61" s="1182"/>
      <c r="B61" s="1236"/>
      <c r="C61" s="789"/>
      <c r="D61" s="1296" t="s">
        <v>161</v>
      </c>
      <c r="E61" s="1458">
        <v>28.272251308900525</v>
      </c>
      <c r="F61" s="1458"/>
      <c r="G61" s="1458">
        <v>30.526315789473685</v>
      </c>
      <c r="H61" s="1458"/>
      <c r="I61" s="1458">
        <v>24.043715846994537</v>
      </c>
      <c r="J61" s="1458"/>
      <c r="K61" s="1458">
        <v>24.637681159420289</v>
      </c>
      <c r="L61" s="1458"/>
      <c r="M61" s="1458">
        <v>24.666666666666668</v>
      </c>
      <c r="N61" s="1458"/>
      <c r="O61" s="1238"/>
      <c r="P61" s="1182"/>
    </row>
    <row r="62" spans="1:16" ht="13.5" customHeight="1" x14ac:dyDescent="0.2">
      <c r="A62" s="1155"/>
      <c r="B62" s="1236"/>
      <c r="C62" s="789" t="s">
        <v>133</v>
      </c>
      <c r="D62" s="795"/>
      <c r="E62" s="1460">
        <v>2.4822180287414723</v>
      </c>
      <c r="F62" s="1460"/>
      <c r="G62" s="1460">
        <v>2.8497780323643132</v>
      </c>
      <c r="H62" s="1460"/>
      <c r="I62" s="1460">
        <v>2.9457146864917942</v>
      </c>
      <c r="J62" s="1460"/>
      <c r="K62" s="1460">
        <v>2.8852353320438429</v>
      </c>
      <c r="L62" s="1460"/>
      <c r="M62" s="1460">
        <v>3.1512605042016806</v>
      </c>
      <c r="N62" s="1460"/>
      <c r="O62" s="1222"/>
      <c r="P62" s="1155"/>
    </row>
    <row r="63" spans="1:16" s="1180" customFormat="1" ht="11.25" customHeight="1" x14ac:dyDescent="0.2">
      <c r="A63" s="1177"/>
      <c r="B63" s="1239"/>
      <c r="C63" s="792"/>
      <c r="D63" s="1296" t="s">
        <v>71</v>
      </c>
      <c r="E63" s="1458">
        <v>45.029239766081872</v>
      </c>
      <c r="F63" s="1458"/>
      <c r="G63" s="1458">
        <v>45.728643216080407</v>
      </c>
      <c r="H63" s="1458"/>
      <c r="I63" s="1458">
        <v>48.095238095238088</v>
      </c>
      <c r="J63" s="1458"/>
      <c r="K63" s="1458">
        <v>43.575418994413411</v>
      </c>
      <c r="L63" s="1458"/>
      <c r="M63" s="1458">
        <v>48.205128205128204</v>
      </c>
      <c r="N63" s="1458"/>
      <c r="O63" s="1191"/>
      <c r="P63" s="1177"/>
    </row>
    <row r="64" spans="1:16" ht="11.25" customHeight="1" x14ac:dyDescent="0.2">
      <c r="A64" s="1155"/>
      <c r="B64" s="1236"/>
      <c r="C64" s="789"/>
      <c r="D64" s="1296" t="s">
        <v>161</v>
      </c>
      <c r="E64" s="1458">
        <v>25.730994152046783</v>
      </c>
      <c r="F64" s="1458"/>
      <c r="G64" s="1458">
        <v>23.61809045226131</v>
      </c>
      <c r="H64" s="1458"/>
      <c r="I64" s="1458">
        <v>21.904761904761902</v>
      </c>
      <c r="J64" s="1458"/>
      <c r="K64" s="1458">
        <v>21.229050279329609</v>
      </c>
      <c r="L64" s="1458"/>
      <c r="M64" s="1458">
        <v>24.102564102564102</v>
      </c>
      <c r="N64" s="1458"/>
      <c r="O64" s="1222"/>
      <c r="P64" s="1155"/>
    </row>
    <row r="65" spans="1:16" s="874" customFormat="1" ht="12" customHeight="1" x14ac:dyDescent="0.2">
      <c r="A65" s="905"/>
      <c r="B65" s="906"/>
      <c r="C65" s="907" t="s">
        <v>480</v>
      </c>
      <c r="D65" s="908"/>
      <c r="E65" s="909"/>
      <c r="F65" s="1154"/>
      <c r="G65" s="909"/>
      <c r="H65" s="1154"/>
      <c r="I65" s="909"/>
      <c r="J65" s="1154"/>
      <c r="K65" s="909"/>
      <c r="L65" s="1154"/>
      <c r="M65" s="909"/>
      <c r="N65" s="1154"/>
      <c r="O65" s="910"/>
      <c r="P65" s="901"/>
    </row>
    <row r="66" spans="1:16" s="1242" customFormat="1" ht="13.5" customHeight="1" x14ac:dyDescent="0.2">
      <c r="A66" s="1240"/>
      <c r="B66" s="1236"/>
      <c r="C66" s="1201" t="s">
        <v>414</v>
      </c>
      <c r="D66" s="792"/>
      <c r="E66" s="1459" t="s">
        <v>88</v>
      </c>
      <c r="F66" s="1459"/>
      <c r="G66" s="1459"/>
      <c r="H66" s="1459"/>
      <c r="I66" s="1459"/>
      <c r="J66" s="1459"/>
      <c r="K66" s="1459"/>
      <c r="L66" s="1459"/>
      <c r="M66" s="1459"/>
      <c r="N66" s="1459"/>
      <c r="O66" s="1241"/>
      <c r="P66" s="1240"/>
    </row>
    <row r="67" spans="1:16" ht="13.5" customHeight="1" x14ac:dyDescent="0.2">
      <c r="A67" s="1155"/>
      <c r="B67" s="1243">
        <v>8</v>
      </c>
      <c r="C67" s="1425">
        <v>42370</v>
      </c>
      <c r="D67" s="1425"/>
      <c r="E67" s="1143"/>
      <c r="F67" s="1143"/>
      <c r="G67" s="1143"/>
      <c r="H67" s="1143"/>
      <c r="I67" s="1143"/>
      <c r="J67" s="1143"/>
      <c r="K67" s="1143"/>
      <c r="L67" s="1143"/>
      <c r="M67" s="1143"/>
      <c r="N67" s="1143"/>
      <c r="O67" s="1244"/>
      <c r="P67" s="1155"/>
    </row>
  </sheetData>
  <mergeCells count="281">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1:D41"/>
    <mergeCell ref="E41:F41"/>
    <mergeCell ref="G41:H41"/>
    <mergeCell ref="I41:J41"/>
    <mergeCell ref="K41:L41"/>
    <mergeCell ref="M41:N41"/>
    <mergeCell ref="C38:D39"/>
    <mergeCell ref="E40:F40"/>
    <mergeCell ref="G40:H40"/>
    <mergeCell ref="I40:J40"/>
    <mergeCell ref="K40:L40"/>
    <mergeCell ref="M40:N40"/>
    <mergeCell ref="E42:F42"/>
    <mergeCell ref="G42:H42"/>
    <mergeCell ref="I42:J42"/>
    <mergeCell ref="K42:L42"/>
    <mergeCell ref="M42:N42"/>
    <mergeCell ref="E43:F43"/>
    <mergeCell ref="G43:H43"/>
    <mergeCell ref="I43:J43"/>
    <mergeCell ref="K43:L43"/>
    <mergeCell ref="M43:N43"/>
    <mergeCell ref="E44:F44"/>
    <mergeCell ref="G44:H44"/>
    <mergeCell ref="I44:J44"/>
    <mergeCell ref="K44:L44"/>
    <mergeCell ref="M44:N44"/>
    <mergeCell ref="E45:F45"/>
    <mergeCell ref="G45:H45"/>
    <mergeCell ref="I45:J45"/>
    <mergeCell ref="K45:L45"/>
    <mergeCell ref="M45:N45"/>
    <mergeCell ref="E46:F46"/>
    <mergeCell ref="G46:H46"/>
    <mergeCell ref="I46:J46"/>
    <mergeCell ref="K46:L46"/>
    <mergeCell ref="M46:N46"/>
    <mergeCell ref="E47:F47"/>
    <mergeCell ref="G47:H47"/>
    <mergeCell ref="I47:J47"/>
    <mergeCell ref="K47:L47"/>
    <mergeCell ref="M47:N47"/>
    <mergeCell ref="E48:F48"/>
    <mergeCell ref="G48:H48"/>
    <mergeCell ref="I48:J48"/>
    <mergeCell ref="K48:L48"/>
    <mergeCell ref="M48:N48"/>
    <mergeCell ref="E49:F49"/>
    <mergeCell ref="G49:H49"/>
    <mergeCell ref="I49:J49"/>
    <mergeCell ref="K49:L49"/>
    <mergeCell ref="M49:N49"/>
    <mergeCell ref="E50:F50"/>
    <mergeCell ref="G50:H50"/>
    <mergeCell ref="I50:J50"/>
    <mergeCell ref="K50:L50"/>
    <mergeCell ref="M50:N50"/>
    <mergeCell ref="E51:F51"/>
    <mergeCell ref="G51:H51"/>
    <mergeCell ref="I51:J51"/>
    <mergeCell ref="K51:L51"/>
    <mergeCell ref="M51:N51"/>
    <mergeCell ref="E52:F52"/>
    <mergeCell ref="G52:H52"/>
    <mergeCell ref="I52:J52"/>
    <mergeCell ref="K52:L52"/>
    <mergeCell ref="M52:N52"/>
    <mergeCell ref="E53:F53"/>
    <mergeCell ref="G53:H53"/>
    <mergeCell ref="I53:J53"/>
    <mergeCell ref="K53:L53"/>
    <mergeCell ref="M53:N53"/>
    <mergeCell ref="E54:F54"/>
    <mergeCell ref="G54:H54"/>
    <mergeCell ref="I54:J54"/>
    <mergeCell ref="K54:L54"/>
    <mergeCell ref="M54:N54"/>
    <mergeCell ref="E55:F55"/>
    <mergeCell ref="G55:H55"/>
    <mergeCell ref="I55:J55"/>
    <mergeCell ref="K55:L55"/>
    <mergeCell ref="M55:N55"/>
    <mergeCell ref="E56:F56"/>
    <mergeCell ref="G56:H56"/>
    <mergeCell ref="I56:J56"/>
    <mergeCell ref="K56:L56"/>
    <mergeCell ref="M56:N56"/>
    <mergeCell ref="E57:F57"/>
    <mergeCell ref="G57:H57"/>
    <mergeCell ref="I57:J57"/>
    <mergeCell ref="K57:L57"/>
    <mergeCell ref="M57:N57"/>
    <mergeCell ref="E58:F58"/>
    <mergeCell ref="G58:H58"/>
    <mergeCell ref="I58:J58"/>
    <mergeCell ref="K58:L58"/>
    <mergeCell ref="M58:N58"/>
    <mergeCell ref="E59:F59"/>
    <mergeCell ref="G59:H59"/>
    <mergeCell ref="I59:J59"/>
    <mergeCell ref="K59:L59"/>
    <mergeCell ref="M59:N59"/>
    <mergeCell ref="E60:F60"/>
    <mergeCell ref="G60:H60"/>
    <mergeCell ref="I60:J60"/>
    <mergeCell ref="K60:L60"/>
    <mergeCell ref="M60:N60"/>
    <mergeCell ref="E61:F61"/>
    <mergeCell ref="G61:H61"/>
    <mergeCell ref="I61:J61"/>
    <mergeCell ref="K61:L61"/>
    <mergeCell ref="M61:N61"/>
    <mergeCell ref="C67:D67"/>
    <mergeCell ref="E64:F64"/>
    <mergeCell ref="G64:H64"/>
    <mergeCell ref="I64:J64"/>
    <mergeCell ref="K64:L64"/>
    <mergeCell ref="M64:N64"/>
    <mergeCell ref="E66:N66"/>
    <mergeCell ref="E62:F62"/>
    <mergeCell ref="G62:H62"/>
    <mergeCell ref="I62:J62"/>
    <mergeCell ref="K62:L62"/>
    <mergeCell ref="M62:N62"/>
    <mergeCell ref="E63:F63"/>
    <mergeCell ref="G63:H63"/>
    <mergeCell ref="I63:J63"/>
    <mergeCell ref="K63:L63"/>
    <mergeCell ref="M63:N63"/>
  </mergeCells>
  <conditionalFormatting sqref="E7:N7 E40:N40">
    <cfRule type="cellIs" dxfId="13"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RowHeight="12.75" x14ac:dyDescent="0.2"/>
  <cols>
    <col min="1" max="1" width="1" style="136" customWidth="1"/>
    <col min="2" max="2" width="2.5703125" style="136" customWidth="1"/>
    <col min="3" max="3" width="1" style="136" customWidth="1"/>
    <col min="4" max="4" width="24.7109375" style="136" customWidth="1"/>
    <col min="5" max="17" width="5.42578125" style="136" customWidth="1"/>
    <col min="18" max="18" width="2.5703125" style="136" customWidth="1"/>
    <col min="19" max="19" width="1" style="136" customWidth="1"/>
    <col min="20" max="16384" width="9.140625" style="136"/>
  </cols>
  <sheetData>
    <row r="1" spans="1:19" ht="13.5" customHeight="1" x14ac:dyDescent="0.2">
      <c r="A1" s="135"/>
      <c r="B1" s="1475" t="s">
        <v>415</v>
      </c>
      <c r="C1" s="1475"/>
      <c r="D1" s="1475"/>
      <c r="E1" s="137"/>
      <c r="F1" s="137"/>
      <c r="G1" s="137"/>
      <c r="H1" s="137"/>
      <c r="I1" s="137"/>
      <c r="J1" s="137"/>
      <c r="K1" s="137"/>
      <c r="L1" s="137"/>
      <c r="M1" s="137"/>
      <c r="N1" s="137"/>
      <c r="O1" s="137"/>
      <c r="P1" s="137"/>
      <c r="Q1" s="137"/>
      <c r="R1" s="137"/>
      <c r="S1" s="135"/>
    </row>
    <row r="2" spans="1:19" ht="6" customHeight="1" x14ac:dyDescent="0.2">
      <c r="A2" s="135"/>
      <c r="B2" s="612"/>
      <c r="C2" s="612"/>
      <c r="D2" s="612"/>
      <c r="E2" s="232"/>
      <c r="F2" s="232"/>
      <c r="G2" s="232"/>
      <c r="H2" s="232"/>
      <c r="I2" s="232"/>
      <c r="J2" s="232"/>
      <c r="K2" s="232"/>
      <c r="L2" s="232"/>
      <c r="M2" s="232"/>
      <c r="N2" s="232"/>
      <c r="O2" s="232"/>
      <c r="P2" s="232"/>
      <c r="Q2" s="232"/>
      <c r="R2" s="233"/>
      <c r="S2" s="137"/>
    </row>
    <row r="3" spans="1:19" ht="10.5" customHeight="1" thickBot="1" x14ac:dyDescent="0.25">
      <c r="A3" s="135"/>
      <c r="B3" s="137"/>
      <c r="C3" s="137"/>
      <c r="D3" s="137"/>
      <c r="E3" s="583"/>
      <c r="F3" s="583"/>
      <c r="G3" s="137"/>
      <c r="H3" s="137"/>
      <c r="I3" s="137"/>
      <c r="J3" s="137"/>
      <c r="K3" s="137"/>
      <c r="L3" s="137"/>
      <c r="M3" s="137"/>
      <c r="N3" s="137"/>
      <c r="O3" s="137"/>
      <c r="P3" s="583"/>
      <c r="Q3" s="583" t="s">
        <v>70</v>
      </c>
      <c r="R3" s="234"/>
      <c r="S3" s="137"/>
    </row>
    <row r="4" spans="1:19" ht="13.5" customHeight="1" thickBot="1" x14ac:dyDescent="0.25">
      <c r="A4" s="135"/>
      <c r="B4" s="137"/>
      <c r="C4" s="399" t="s">
        <v>416</v>
      </c>
      <c r="D4" s="404"/>
      <c r="E4" s="405"/>
      <c r="F4" s="405"/>
      <c r="G4" s="405"/>
      <c r="H4" s="405"/>
      <c r="I4" s="405"/>
      <c r="J4" s="405"/>
      <c r="K4" s="405"/>
      <c r="L4" s="405"/>
      <c r="M4" s="405"/>
      <c r="N4" s="405"/>
      <c r="O4" s="405"/>
      <c r="P4" s="405"/>
      <c r="Q4" s="406"/>
      <c r="R4" s="234"/>
      <c r="S4" s="137"/>
    </row>
    <row r="5" spans="1:19" ht="12" customHeight="1" x14ac:dyDescent="0.2">
      <c r="A5" s="135"/>
      <c r="B5" s="137"/>
      <c r="C5" s="958" t="s">
        <v>78</v>
      </c>
      <c r="D5" s="958"/>
      <c r="E5" s="184"/>
      <c r="F5" s="184"/>
      <c r="G5" s="184"/>
      <c r="H5" s="184"/>
      <c r="I5" s="184"/>
      <c r="J5" s="184"/>
      <c r="K5" s="184"/>
      <c r="L5" s="184"/>
      <c r="M5" s="184"/>
      <c r="N5" s="184"/>
      <c r="O5" s="184"/>
      <c r="P5" s="184"/>
      <c r="Q5" s="184"/>
      <c r="R5" s="234"/>
      <c r="S5" s="137"/>
    </row>
    <row r="6" spans="1:19" s="96" customFormat="1" ht="13.5" customHeight="1" x14ac:dyDescent="0.2">
      <c r="A6" s="163"/>
      <c r="B6" s="172"/>
      <c r="C6" s="1470" t="s">
        <v>129</v>
      </c>
      <c r="D6" s="1471"/>
      <c r="E6" s="1471"/>
      <c r="F6" s="1471"/>
      <c r="G6" s="1471"/>
      <c r="H6" s="1471"/>
      <c r="I6" s="1471"/>
      <c r="J6" s="1471"/>
      <c r="K6" s="1471"/>
      <c r="L6" s="1471"/>
      <c r="M6" s="1471"/>
      <c r="N6" s="1471"/>
      <c r="O6" s="1471"/>
      <c r="P6" s="1471"/>
      <c r="Q6" s="1472"/>
      <c r="R6" s="234"/>
      <c r="S6" s="2"/>
    </row>
    <row r="7" spans="1:19" s="96" customFormat="1" ht="3.75" customHeight="1" x14ac:dyDescent="0.2">
      <c r="A7" s="163"/>
      <c r="B7" s="172"/>
      <c r="C7" s="959"/>
      <c r="D7" s="959"/>
      <c r="E7" s="960"/>
      <c r="F7" s="960"/>
      <c r="G7" s="960"/>
      <c r="H7" s="960"/>
      <c r="I7" s="960"/>
      <c r="J7" s="960"/>
      <c r="K7" s="960"/>
      <c r="L7" s="960"/>
      <c r="M7" s="960"/>
      <c r="N7" s="960"/>
      <c r="O7" s="960"/>
      <c r="P7" s="960"/>
      <c r="Q7" s="960"/>
      <c r="R7" s="234"/>
      <c r="S7" s="2"/>
    </row>
    <row r="8" spans="1:19" s="96" customFormat="1" ht="13.5" customHeight="1" x14ac:dyDescent="0.2">
      <c r="A8" s="163"/>
      <c r="B8" s="172"/>
      <c r="C8" s="960"/>
      <c r="D8" s="960"/>
      <c r="E8" s="1298">
        <v>2014</v>
      </c>
      <c r="F8" s="1477">
        <v>2015</v>
      </c>
      <c r="G8" s="1477"/>
      <c r="H8" s="1477"/>
      <c r="I8" s="1477"/>
      <c r="J8" s="1477"/>
      <c r="K8" s="1477"/>
      <c r="L8" s="1477"/>
      <c r="M8" s="1477"/>
      <c r="N8" s="1477"/>
      <c r="O8" s="1477"/>
      <c r="P8" s="1477"/>
      <c r="Q8" s="1477"/>
      <c r="R8" s="234"/>
      <c r="S8" s="2"/>
    </row>
    <row r="9" spans="1:19" ht="12.75" customHeight="1" x14ac:dyDescent="0.2">
      <c r="A9" s="135"/>
      <c r="B9" s="137"/>
      <c r="C9" s="1476"/>
      <c r="D9" s="1476"/>
      <c r="E9" s="744" t="s">
        <v>94</v>
      </c>
      <c r="F9" s="744" t="s">
        <v>93</v>
      </c>
      <c r="G9" s="744" t="s">
        <v>104</v>
      </c>
      <c r="H9" s="744" t="s">
        <v>103</v>
      </c>
      <c r="I9" s="744" t="s">
        <v>102</v>
      </c>
      <c r="J9" s="744" t="s">
        <v>101</v>
      </c>
      <c r="K9" s="744" t="s">
        <v>100</v>
      </c>
      <c r="L9" s="744" t="s">
        <v>99</v>
      </c>
      <c r="M9" s="744" t="s">
        <v>98</v>
      </c>
      <c r="N9" s="744" t="s">
        <v>97</v>
      </c>
      <c r="O9" s="744" t="s">
        <v>96</v>
      </c>
      <c r="P9" s="744" t="s">
        <v>95</v>
      </c>
      <c r="Q9" s="744" t="s">
        <v>94</v>
      </c>
      <c r="R9" s="234"/>
      <c r="S9" s="137"/>
    </row>
    <row r="10" spans="1:19" ht="3.75" customHeight="1" x14ac:dyDescent="0.2">
      <c r="A10" s="135"/>
      <c r="B10" s="137"/>
      <c r="C10" s="918"/>
      <c r="D10" s="918"/>
      <c r="E10" s="915"/>
      <c r="F10" s="915"/>
      <c r="G10" s="915"/>
      <c r="H10" s="915"/>
      <c r="I10" s="915"/>
      <c r="J10" s="915"/>
      <c r="K10" s="915"/>
      <c r="L10" s="915"/>
      <c r="M10" s="915"/>
      <c r="N10" s="915"/>
      <c r="O10" s="915"/>
      <c r="P10" s="915"/>
      <c r="Q10" s="915"/>
      <c r="R10" s="234"/>
      <c r="S10" s="137"/>
    </row>
    <row r="11" spans="1:19" ht="13.5" customHeight="1" x14ac:dyDescent="0.2">
      <c r="A11" s="135"/>
      <c r="B11" s="137"/>
      <c r="C11" s="1473" t="s">
        <v>399</v>
      </c>
      <c r="D11" s="1474"/>
      <c r="E11" s="916"/>
      <c r="F11" s="916"/>
      <c r="G11" s="916"/>
      <c r="H11" s="916"/>
      <c r="I11" s="916"/>
      <c r="J11" s="916"/>
      <c r="K11" s="916"/>
      <c r="L11" s="916"/>
      <c r="M11" s="916"/>
      <c r="N11" s="916"/>
      <c r="O11" s="916"/>
      <c r="P11" s="916"/>
      <c r="Q11" s="916"/>
      <c r="R11" s="234"/>
      <c r="S11" s="137"/>
    </row>
    <row r="12" spans="1:19" s="171" customFormat="1" ht="13.5" customHeight="1" x14ac:dyDescent="0.2">
      <c r="A12" s="163"/>
      <c r="B12" s="172"/>
      <c r="D12" s="964" t="s">
        <v>68</v>
      </c>
      <c r="E12" s="919">
        <v>106</v>
      </c>
      <c r="F12" s="919">
        <v>99</v>
      </c>
      <c r="G12" s="919">
        <v>108</v>
      </c>
      <c r="H12" s="919">
        <v>112</v>
      </c>
      <c r="I12" s="919">
        <v>118</v>
      </c>
      <c r="J12" s="919">
        <v>102</v>
      </c>
      <c r="K12" s="919">
        <v>95</v>
      </c>
      <c r="L12" s="919">
        <v>80</v>
      </c>
      <c r="M12" s="919">
        <v>71</v>
      </c>
      <c r="N12" s="919">
        <v>77</v>
      </c>
      <c r="O12" s="919">
        <v>75</v>
      </c>
      <c r="P12" s="919">
        <v>82</v>
      </c>
      <c r="Q12" s="919">
        <v>89</v>
      </c>
      <c r="R12" s="234"/>
      <c r="S12" s="137"/>
    </row>
    <row r="13" spans="1:19" s="160" customFormat="1" ht="18.75" customHeight="1" x14ac:dyDescent="0.2">
      <c r="A13" s="163"/>
      <c r="B13" s="172"/>
      <c r="C13" s="611"/>
      <c r="D13" s="235"/>
      <c r="E13" s="165"/>
      <c r="F13" s="165"/>
      <c r="G13" s="165"/>
      <c r="H13" s="165"/>
      <c r="I13" s="165"/>
      <c r="J13" s="165"/>
      <c r="K13" s="165"/>
      <c r="L13" s="165"/>
      <c r="M13" s="165"/>
      <c r="N13" s="165"/>
      <c r="O13" s="165"/>
      <c r="P13" s="165"/>
      <c r="Q13" s="165"/>
      <c r="R13" s="234"/>
      <c r="S13" s="137"/>
    </row>
    <row r="14" spans="1:19" s="160" customFormat="1" ht="13.5" customHeight="1" x14ac:dyDescent="0.2">
      <c r="A14" s="163"/>
      <c r="B14" s="172"/>
      <c r="C14" s="1473" t="s">
        <v>147</v>
      </c>
      <c r="D14" s="1474"/>
      <c r="E14" s="165"/>
      <c r="F14" s="165"/>
      <c r="G14" s="165"/>
      <c r="H14" s="165"/>
      <c r="I14" s="165"/>
      <c r="J14" s="165"/>
      <c r="K14" s="165"/>
      <c r="L14" s="165"/>
      <c r="M14" s="165"/>
      <c r="N14" s="165"/>
      <c r="O14" s="165"/>
      <c r="P14" s="165"/>
      <c r="Q14" s="165"/>
      <c r="R14" s="234"/>
      <c r="S14" s="137"/>
    </row>
    <row r="15" spans="1:19" s="167" customFormat="1" ht="13.5" customHeight="1" x14ac:dyDescent="0.2">
      <c r="A15" s="163"/>
      <c r="B15" s="172"/>
      <c r="D15" s="964" t="s">
        <v>68</v>
      </c>
      <c r="E15" s="952">
        <v>1537</v>
      </c>
      <c r="F15" s="952">
        <v>1692</v>
      </c>
      <c r="G15" s="952">
        <v>1473</v>
      </c>
      <c r="H15" s="952">
        <v>1555</v>
      </c>
      <c r="I15" s="952">
        <v>1581</v>
      </c>
      <c r="J15" s="952">
        <v>1528</v>
      </c>
      <c r="K15" s="952">
        <v>1089</v>
      </c>
      <c r="L15" s="952">
        <v>554</v>
      </c>
      <c r="M15" s="952">
        <v>491</v>
      </c>
      <c r="N15" s="952">
        <v>423</v>
      </c>
      <c r="O15" s="952">
        <v>800</v>
      </c>
      <c r="P15" s="952">
        <v>1171</v>
      </c>
      <c r="Q15" s="952">
        <v>1614</v>
      </c>
      <c r="R15" s="237"/>
      <c r="S15" s="161"/>
    </row>
    <row r="16" spans="1:19" s="141" customFormat="1" ht="26.25" customHeight="1" x14ac:dyDescent="0.2">
      <c r="A16" s="984"/>
      <c r="B16" s="140"/>
      <c r="C16" s="985"/>
      <c r="D16" s="986" t="s">
        <v>580</v>
      </c>
      <c r="E16" s="987">
        <v>1036</v>
      </c>
      <c r="F16" s="987">
        <v>927</v>
      </c>
      <c r="G16" s="987">
        <v>986</v>
      </c>
      <c r="H16" s="987">
        <v>1087</v>
      </c>
      <c r="I16" s="987">
        <v>1130</v>
      </c>
      <c r="J16" s="987">
        <v>1145</v>
      </c>
      <c r="K16" s="987">
        <v>854</v>
      </c>
      <c r="L16" s="987">
        <v>354</v>
      </c>
      <c r="M16" s="987">
        <v>324</v>
      </c>
      <c r="N16" s="987">
        <v>259</v>
      </c>
      <c r="O16" s="987">
        <v>630</v>
      </c>
      <c r="P16" s="987">
        <v>948</v>
      </c>
      <c r="Q16" s="987">
        <v>1040</v>
      </c>
      <c r="R16" s="982"/>
      <c r="S16" s="140"/>
    </row>
    <row r="17" spans="1:19" s="160" customFormat="1" ht="18.75" customHeight="1" x14ac:dyDescent="0.2">
      <c r="A17" s="163"/>
      <c r="B17" s="159"/>
      <c r="C17" s="611" t="s">
        <v>240</v>
      </c>
      <c r="D17" s="988" t="s">
        <v>581</v>
      </c>
      <c r="E17" s="973">
        <v>501</v>
      </c>
      <c r="F17" s="973">
        <v>765</v>
      </c>
      <c r="G17" s="973">
        <v>487</v>
      </c>
      <c r="H17" s="973">
        <v>468</v>
      </c>
      <c r="I17" s="973">
        <v>451</v>
      </c>
      <c r="J17" s="973">
        <v>383</v>
      </c>
      <c r="K17" s="973">
        <v>235</v>
      </c>
      <c r="L17" s="973">
        <v>200</v>
      </c>
      <c r="M17" s="973">
        <v>167</v>
      </c>
      <c r="N17" s="973">
        <v>164</v>
      </c>
      <c r="O17" s="973">
        <v>170</v>
      </c>
      <c r="P17" s="973">
        <v>223</v>
      </c>
      <c r="Q17" s="973">
        <v>574</v>
      </c>
      <c r="R17" s="234"/>
      <c r="S17" s="137"/>
    </row>
    <row r="18" spans="1:19" s="160" customFormat="1" x14ac:dyDescent="0.2">
      <c r="A18" s="163"/>
      <c r="B18" s="159"/>
      <c r="C18" s="611"/>
      <c r="D18" s="238"/>
      <c r="E18" s="165"/>
      <c r="F18" s="165"/>
      <c r="G18" s="165"/>
      <c r="H18" s="165"/>
      <c r="I18" s="165"/>
      <c r="J18" s="165"/>
      <c r="K18" s="165"/>
      <c r="L18" s="165"/>
      <c r="M18" s="165"/>
      <c r="N18" s="165"/>
      <c r="O18" s="165"/>
      <c r="P18" s="165"/>
      <c r="Q18" s="165"/>
      <c r="R18" s="234"/>
      <c r="S18" s="137"/>
    </row>
    <row r="19" spans="1:19" s="160" customFormat="1" ht="13.5" customHeight="1" x14ac:dyDescent="0.2">
      <c r="A19" s="163"/>
      <c r="B19" s="159"/>
      <c r="C19" s="611"/>
      <c r="D19" s="238"/>
      <c r="E19" s="155"/>
      <c r="F19" s="155"/>
      <c r="G19" s="155"/>
      <c r="H19" s="155"/>
      <c r="I19" s="155"/>
      <c r="J19" s="155"/>
      <c r="K19" s="155"/>
      <c r="L19" s="155"/>
      <c r="M19" s="155"/>
      <c r="N19" s="155"/>
      <c r="O19" s="155"/>
      <c r="P19" s="155"/>
      <c r="Q19" s="155"/>
      <c r="R19" s="234"/>
      <c r="S19" s="137"/>
    </row>
    <row r="20" spans="1:19" s="160" customFormat="1" ht="13.5" customHeight="1" x14ac:dyDescent="0.2">
      <c r="A20" s="163"/>
      <c r="B20" s="159"/>
      <c r="C20" s="611"/>
      <c r="D20" s="491"/>
      <c r="E20" s="166"/>
      <c r="F20" s="166"/>
      <c r="G20" s="166"/>
      <c r="H20" s="166"/>
      <c r="I20" s="166"/>
      <c r="J20" s="166"/>
      <c r="K20" s="166"/>
      <c r="L20" s="166"/>
      <c r="M20" s="166"/>
      <c r="N20" s="166"/>
      <c r="O20" s="166"/>
      <c r="P20" s="166"/>
      <c r="Q20" s="166"/>
      <c r="R20" s="234"/>
      <c r="S20" s="137"/>
    </row>
    <row r="21" spans="1:19" s="160" customFormat="1" ht="13.5" customHeight="1" x14ac:dyDescent="0.2">
      <c r="A21" s="163"/>
      <c r="B21" s="159"/>
      <c r="C21" s="611"/>
      <c r="D21" s="491"/>
      <c r="E21" s="166"/>
      <c r="F21" s="166"/>
      <c r="G21" s="166"/>
      <c r="H21" s="166"/>
      <c r="I21" s="166"/>
      <c r="J21" s="166"/>
      <c r="K21" s="166"/>
      <c r="L21" s="166"/>
      <c r="M21" s="166"/>
      <c r="N21" s="166"/>
      <c r="O21" s="166"/>
      <c r="P21" s="166"/>
      <c r="Q21" s="166"/>
      <c r="R21" s="234"/>
      <c r="S21" s="137"/>
    </row>
    <row r="22" spans="1:19" s="160" customFormat="1" ht="13.5" customHeight="1" x14ac:dyDescent="0.2">
      <c r="A22" s="158"/>
      <c r="B22" s="159"/>
      <c r="C22" s="611"/>
      <c r="D22" s="491"/>
      <c r="E22" s="166"/>
      <c r="F22" s="166"/>
      <c r="G22" s="166"/>
      <c r="H22" s="166"/>
      <c r="I22" s="166"/>
      <c r="J22" s="166"/>
      <c r="K22" s="166"/>
      <c r="L22" s="166"/>
      <c r="M22" s="166"/>
      <c r="N22" s="166"/>
      <c r="O22" s="166"/>
      <c r="P22" s="166"/>
      <c r="Q22" s="166"/>
      <c r="R22" s="234"/>
      <c r="S22" s="137"/>
    </row>
    <row r="23" spans="1:19" s="160" customFormat="1" ht="13.5" customHeight="1" x14ac:dyDescent="0.2">
      <c r="A23" s="158"/>
      <c r="B23" s="159"/>
      <c r="C23" s="611"/>
      <c r="D23" s="491"/>
      <c r="E23" s="166"/>
      <c r="F23" s="166"/>
      <c r="G23" s="166"/>
      <c r="H23" s="166"/>
      <c r="I23" s="166"/>
      <c r="J23" s="166"/>
      <c r="K23" s="166"/>
      <c r="L23" s="166"/>
      <c r="M23" s="166"/>
      <c r="N23" s="166"/>
      <c r="O23" s="166"/>
      <c r="P23" s="166"/>
      <c r="Q23" s="166"/>
      <c r="R23" s="234"/>
      <c r="S23" s="137"/>
    </row>
    <row r="24" spans="1:19" s="160" customFormat="1" ht="13.5" customHeight="1" x14ac:dyDescent="0.2">
      <c r="A24" s="158"/>
      <c r="B24" s="159"/>
      <c r="C24" s="611"/>
      <c r="D24" s="491"/>
      <c r="E24" s="166"/>
      <c r="F24" s="166"/>
      <c r="G24" s="166"/>
      <c r="H24" s="166"/>
      <c r="I24" s="166"/>
      <c r="J24" s="166"/>
      <c r="K24" s="166"/>
      <c r="L24" s="166"/>
      <c r="M24" s="166"/>
      <c r="N24" s="166"/>
      <c r="O24" s="166"/>
      <c r="P24" s="166"/>
      <c r="Q24" s="166"/>
      <c r="R24" s="234"/>
      <c r="S24" s="137"/>
    </row>
    <row r="25" spans="1:19" s="160" customFormat="1" ht="13.5" customHeight="1" x14ac:dyDescent="0.2">
      <c r="A25" s="158"/>
      <c r="B25" s="159"/>
      <c r="C25" s="611"/>
      <c r="D25" s="491"/>
      <c r="E25" s="166"/>
      <c r="F25" s="166"/>
      <c r="G25" s="166"/>
      <c r="H25" s="166"/>
      <c r="I25" s="166"/>
      <c r="J25" s="166"/>
      <c r="K25" s="166"/>
      <c r="L25" s="166"/>
      <c r="M25" s="166"/>
      <c r="N25" s="166"/>
      <c r="O25" s="166"/>
      <c r="P25" s="166"/>
      <c r="Q25" s="166"/>
      <c r="R25" s="234"/>
      <c r="S25" s="137"/>
    </row>
    <row r="26" spans="1:19" s="167" customFormat="1" ht="13.5" customHeight="1" x14ac:dyDescent="0.2">
      <c r="A26" s="168"/>
      <c r="B26" s="169"/>
      <c r="C26" s="492"/>
      <c r="D26" s="236"/>
      <c r="E26" s="170"/>
      <c r="F26" s="170"/>
      <c r="G26" s="170"/>
      <c r="H26" s="170"/>
      <c r="I26" s="170"/>
      <c r="J26" s="170"/>
      <c r="K26" s="170"/>
      <c r="L26" s="170"/>
      <c r="M26" s="170"/>
      <c r="N26" s="170"/>
      <c r="O26" s="170"/>
      <c r="P26" s="170"/>
      <c r="Q26" s="170"/>
      <c r="R26" s="237"/>
      <c r="S26" s="161"/>
    </row>
    <row r="27" spans="1:19" ht="13.5" customHeight="1" x14ac:dyDescent="0.2">
      <c r="A27" s="135"/>
      <c r="B27" s="137"/>
      <c r="C27" s="611"/>
      <c r="D27" s="138"/>
      <c r="E27" s="166"/>
      <c r="F27" s="166"/>
      <c r="G27" s="166"/>
      <c r="H27" s="166"/>
      <c r="I27" s="166"/>
      <c r="J27" s="166"/>
      <c r="K27" s="166"/>
      <c r="L27" s="166"/>
      <c r="M27" s="166"/>
      <c r="N27" s="166"/>
      <c r="O27" s="166"/>
      <c r="P27" s="166"/>
      <c r="Q27" s="166"/>
      <c r="R27" s="234"/>
      <c r="S27" s="137"/>
    </row>
    <row r="28" spans="1:19" s="160" customFormat="1" ht="13.5" customHeight="1" x14ac:dyDescent="0.2">
      <c r="A28" s="158"/>
      <c r="B28" s="159"/>
      <c r="C28" s="611"/>
      <c r="D28" s="138"/>
      <c r="E28" s="166"/>
      <c r="F28" s="166"/>
      <c r="G28" s="166"/>
      <c r="H28" s="166"/>
      <c r="I28" s="166"/>
      <c r="J28" s="166"/>
      <c r="K28" s="166"/>
      <c r="L28" s="166"/>
      <c r="M28" s="166"/>
      <c r="N28" s="166"/>
      <c r="O28" s="166"/>
      <c r="P28" s="166"/>
      <c r="Q28" s="166"/>
      <c r="R28" s="234"/>
      <c r="S28" s="137"/>
    </row>
    <row r="29" spans="1:19" s="160" customFormat="1" ht="13.5" customHeight="1" x14ac:dyDescent="0.2">
      <c r="A29" s="158"/>
      <c r="B29" s="159"/>
      <c r="C29" s="611"/>
      <c r="D29" s="238"/>
      <c r="E29" s="166"/>
      <c r="F29" s="166"/>
      <c r="G29" s="166"/>
      <c r="H29" s="166"/>
      <c r="I29" s="166"/>
      <c r="J29" s="166"/>
      <c r="K29" s="166"/>
      <c r="L29" s="166"/>
      <c r="M29" s="166"/>
      <c r="N29" s="166"/>
      <c r="O29" s="166"/>
      <c r="P29" s="166"/>
      <c r="Q29" s="166"/>
      <c r="R29" s="234"/>
      <c r="S29" s="137"/>
    </row>
    <row r="30" spans="1:19" s="160" customFormat="1" ht="13.5" customHeight="1" x14ac:dyDescent="0.2">
      <c r="A30" s="158"/>
      <c r="B30" s="159"/>
      <c r="C30" s="611"/>
      <c r="D30" s="747"/>
      <c r="E30" s="748"/>
      <c r="F30" s="748"/>
      <c r="G30" s="748"/>
      <c r="H30" s="748"/>
      <c r="I30" s="748"/>
      <c r="J30" s="748"/>
      <c r="K30" s="748"/>
      <c r="L30" s="748"/>
      <c r="M30" s="748"/>
      <c r="N30" s="748"/>
      <c r="O30" s="748"/>
      <c r="P30" s="748"/>
      <c r="Q30" s="748"/>
      <c r="R30" s="234"/>
      <c r="S30" s="137"/>
    </row>
    <row r="31" spans="1:19" s="167" customFormat="1" ht="13.5" customHeight="1" x14ac:dyDescent="0.2">
      <c r="A31" s="168"/>
      <c r="B31" s="169"/>
      <c r="C31" s="492"/>
      <c r="D31" s="749"/>
      <c r="E31" s="749"/>
      <c r="F31" s="749"/>
      <c r="G31" s="749"/>
      <c r="H31" s="749"/>
      <c r="I31" s="749"/>
      <c r="J31" s="749"/>
      <c r="K31" s="749"/>
      <c r="L31" s="749"/>
      <c r="M31" s="749"/>
      <c r="N31" s="749"/>
      <c r="O31" s="749"/>
      <c r="P31" s="749"/>
      <c r="Q31" s="749"/>
      <c r="R31" s="237"/>
      <c r="S31" s="161"/>
    </row>
    <row r="32" spans="1:19" ht="35.25" customHeight="1" x14ac:dyDescent="0.2">
      <c r="A32" s="135"/>
      <c r="B32" s="137"/>
      <c r="C32" s="611"/>
      <c r="D32" s="750"/>
      <c r="E32" s="748"/>
      <c r="F32" s="748"/>
      <c r="G32" s="748"/>
      <c r="H32" s="748"/>
      <c r="I32" s="748"/>
      <c r="J32" s="748"/>
      <c r="K32" s="748"/>
      <c r="L32" s="748"/>
      <c r="M32" s="748"/>
      <c r="N32" s="748"/>
      <c r="O32" s="748"/>
      <c r="P32" s="748"/>
      <c r="Q32" s="748"/>
      <c r="R32" s="234"/>
      <c r="S32" s="137"/>
    </row>
    <row r="33" spans="1:19" ht="13.5" customHeight="1" x14ac:dyDescent="0.2">
      <c r="A33" s="135"/>
      <c r="B33" s="137"/>
      <c r="C33" s="965" t="s">
        <v>183</v>
      </c>
      <c r="D33" s="966"/>
      <c r="E33" s="966"/>
      <c r="F33" s="966"/>
      <c r="G33" s="966"/>
      <c r="H33" s="966"/>
      <c r="I33" s="966"/>
      <c r="J33" s="966"/>
      <c r="K33" s="966"/>
      <c r="L33" s="966"/>
      <c r="M33" s="966"/>
      <c r="N33" s="966"/>
      <c r="O33" s="966"/>
      <c r="P33" s="966"/>
      <c r="Q33" s="967"/>
      <c r="R33" s="234"/>
      <c r="S33" s="164"/>
    </row>
    <row r="34" spans="1:19" s="160" customFormat="1" ht="3.75" customHeight="1" x14ac:dyDescent="0.2">
      <c r="A34" s="158"/>
      <c r="B34" s="159"/>
      <c r="C34" s="611"/>
      <c r="D34" s="238"/>
      <c r="E34" s="166"/>
      <c r="F34" s="166"/>
      <c r="G34" s="166"/>
      <c r="H34" s="166"/>
      <c r="I34" s="166"/>
      <c r="J34" s="166"/>
      <c r="K34" s="166"/>
      <c r="L34" s="166"/>
      <c r="M34" s="166"/>
      <c r="N34" s="166"/>
      <c r="O34" s="166"/>
      <c r="P34" s="166"/>
      <c r="Q34" s="166"/>
      <c r="R34" s="234"/>
      <c r="S34" s="137"/>
    </row>
    <row r="35" spans="1:19" ht="12.75" customHeight="1" x14ac:dyDescent="0.2">
      <c r="A35" s="135"/>
      <c r="B35" s="137"/>
      <c r="C35" s="1476"/>
      <c r="D35" s="1476"/>
      <c r="E35" s="951">
        <v>2002</v>
      </c>
      <c r="F35" s="951">
        <v>2003</v>
      </c>
      <c r="G35" s="951">
        <v>2004</v>
      </c>
      <c r="H35" s="953" t="s">
        <v>582</v>
      </c>
      <c r="I35" s="951" t="s">
        <v>583</v>
      </c>
      <c r="J35" s="951" t="s">
        <v>584</v>
      </c>
      <c r="K35" s="951" t="s">
        <v>585</v>
      </c>
      <c r="L35" s="944" t="s">
        <v>586</v>
      </c>
      <c r="M35" s="947" t="s">
        <v>587</v>
      </c>
      <c r="N35" s="961" t="s">
        <v>588</v>
      </c>
      <c r="O35" s="961" t="s">
        <v>589</v>
      </c>
      <c r="P35" s="961">
        <v>2013</v>
      </c>
      <c r="Q35" s="961">
        <v>2014</v>
      </c>
      <c r="R35" s="234"/>
      <c r="S35" s="137"/>
    </row>
    <row r="36" spans="1:19" ht="3.75" customHeight="1" x14ac:dyDescent="0.2">
      <c r="A36" s="135"/>
      <c r="B36" s="137"/>
      <c r="C36" s="918"/>
      <c r="D36" s="918"/>
      <c r="E36" s="903"/>
      <c r="F36" s="903"/>
      <c r="G36" s="939"/>
      <c r="H36" s="954"/>
      <c r="I36" s="1047"/>
      <c r="J36" s="1047"/>
      <c r="K36" s="1047"/>
      <c r="L36" s="939"/>
      <c r="M36" s="939"/>
      <c r="N36" s="962"/>
      <c r="O36" s="962"/>
      <c r="P36" s="962"/>
      <c r="Q36" s="962"/>
      <c r="R36" s="234"/>
      <c r="S36" s="137"/>
    </row>
    <row r="37" spans="1:19" ht="13.5" customHeight="1" x14ac:dyDescent="0.2">
      <c r="A37" s="135"/>
      <c r="B37" s="137"/>
      <c r="C37" s="1473" t="s">
        <v>399</v>
      </c>
      <c r="D37" s="1474"/>
      <c r="E37" s="903"/>
      <c r="F37" s="903"/>
      <c r="G37" s="939"/>
      <c r="H37" s="954"/>
      <c r="I37" s="1047"/>
      <c r="J37" s="1047"/>
      <c r="K37" s="1047"/>
      <c r="L37" s="939"/>
      <c r="M37" s="939"/>
      <c r="N37" s="962"/>
      <c r="O37" s="962"/>
      <c r="P37" s="962"/>
      <c r="Q37" s="962"/>
      <c r="R37" s="234"/>
      <c r="S37" s="137"/>
    </row>
    <row r="38" spans="1:19" s="171" customFormat="1" ht="13.5" customHeight="1" x14ac:dyDescent="0.2">
      <c r="A38" s="163"/>
      <c r="B38" s="172"/>
      <c r="D38" s="964" t="s">
        <v>68</v>
      </c>
      <c r="E38" s="963" t="s">
        <v>400</v>
      </c>
      <c r="F38" s="963" t="s">
        <v>400</v>
      </c>
      <c r="G38" s="963" t="s">
        <v>400</v>
      </c>
      <c r="H38" s="919">
        <v>34</v>
      </c>
      <c r="I38" s="936">
        <v>49</v>
      </c>
      <c r="J38" s="936">
        <v>28</v>
      </c>
      <c r="K38" s="936">
        <v>54</v>
      </c>
      <c r="L38" s="945">
        <v>423</v>
      </c>
      <c r="M38" s="948">
        <v>324</v>
      </c>
      <c r="N38" s="940">
        <v>266</v>
      </c>
      <c r="O38" s="940">
        <v>550</v>
      </c>
      <c r="P38" s="940">
        <v>547</v>
      </c>
      <c r="Q38" s="940">
        <v>344</v>
      </c>
      <c r="R38" s="234"/>
      <c r="S38" s="137"/>
    </row>
    <row r="39" spans="1:19" s="160" customFormat="1" ht="18.75" customHeight="1" x14ac:dyDescent="0.2">
      <c r="A39" s="158"/>
      <c r="B39" s="159"/>
      <c r="C39" s="611"/>
      <c r="D39" s="235"/>
      <c r="E39" s="904"/>
      <c r="F39" s="904"/>
      <c r="G39" s="949"/>
      <c r="H39" s="165"/>
      <c r="I39" s="938"/>
      <c r="J39" s="938"/>
      <c r="K39" s="938"/>
      <c r="L39" s="941"/>
      <c r="M39" s="949"/>
      <c r="N39" s="943"/>
      <c r="O39" s="943"/>
      <c r="P39" s="943"/>
      <c r="Q39" s="943"/>
      <c r="R39" s="234"/>
      <c r="S39" s="137"/>
    </row>
    <row r="40" spans="1:19" s="160" customFormat="1" ht="13.5" customHeight="1" x14ac:dyDescent="0.2">
      <c r="A40" s="158"/>
      <c r="B40" s="159"/>
      <c r="C40" s="1473" t="s">
        <v>147</v>
      </c>
      <c r="D40" s="1474"/>
      <c r="E40" s="904"/>
      <c r="F40" s="904"/>
      <c r="G40" s="949"/>
      <c r="H40" s="165"/>
      <c r="I40" s="938"/>
      <c r="J40" s="938"/>
      <c r="K40" s="938"/>
      <c r="L40" s="941"/>
      <c r="M40" s="949"/>
      <c r="N40" s="943"/>
      <c r="O40" s="943"/>
      <c r="P40" s="943"/>
      <c r="Q40" s="943"/>
      <c r="R40" s="234"/>
      <c r="S40" s="137"/>
    </row>
    <row r="41" spans="1:19" s="167" customFormat="1" ht="13.5" customHeight="1" x14ac:dyDescent="0.2">
      <c r="A41" s="168"/>
      <c r="B41" s="169"/>
      <c r="D41" s="964" t="s">
        <v>68</v>
      </c>
      <c r="E41" s="963" t="s">
        <v>400</v>
      </c>
      <c r="F41" s="963" t="s">
        <v>400</v>
      </c>
      <c r="G41" s="963" t="s">
        <v>400</v>
      </c>
      <c r="H41" s="920">
        <v>588</v>
      </c>
      <c r="I41" s="937">
        <v>664</v>
      </c>
      <c r="J41" s="937">
        <v>891</v>
      </c>
      <c r="K41" s="937">
        <v>1422</v>
      </c>
      <c r="L41" s="946">
        <v>19278</v>
      </c>
      <c r="M41" s="950">
        <v>6145</v>
      </c>
      <c r="N41" s="942">
        <v>3601</v>
      </c>
      <c r="O41" s="942">
        <v>8703</v>
      </c>
      <c r="P41" s="942">
        <v>7434</v>
      </c>
      <c r="Q41" s="942">
        <v>4460</v>
      </c>
      <c r="R41" s="237"/>
      <c r="S41" s="161"/>
    </row>
    <row r="42" spans="1:19" s="141" customFormat="1" ht="26.25" customHeight="1" x14ac:dyDescent="0.2">
      <c r="A42" s="139"/>
      <c r="B42" s="140"/>
      <c r="C42" s="985"/>
      <c r="D42" s="986" t="s">
        <v>580</v>
      </c>
      <c r="E42" s="989" t="s">
        <v>400</v>
      </c>
      <c r="F42" s="989" t="s">
        <v>400</v>
      </c>
      <c r="G42" s="989" t="s">
        <v>400</v>
      </c>
      <c r="H42" s="991">
        <v>186</v>
      </c>
      <c r="I42" s="990">
        <v>101</v>
      </c>
      <c r="J42" s="990">
        <v>116</v>
      </c>
      <c r="K42" s="990">
        <v>122</v>
      </c>
      <c r="L42" s="992">
        <v>9492</v>
      </c>
      <c r="M42" s="993">
        <v>3334</v>
      </c>
      <c r="N42" s="994">
        <v>2266</v>
      </c>
      <c r="O42" s="994">
        <v>4718</v>
      </c>
      <c r="P42" s="994">
        <v>3439</v>
      </c>
      <c r="Q42" s="994">
        <v>2281</v>
      </c>
      <c r="R42" s="982"/>
      <c r="S42" s="140"/>
    </row>
    <row r="43" spans="1:19" s="160" customFormat="1" ht="18.75" customHeight="1" x14ac:dyDescent="0.2">
      <c r="A43" s="158"/>
      <c r="B43" s="159"/>
      <c r="C43" s="611" t="s">
        <v>240</v>
      </c>
      <c r="D43" s="988" t="s">
        <v>581</v>
      </c>
      <c r="E43" s="963" t="s">
        <v>400</v>
      </c>
      <c r="F43" s="963" t="s">
        <v>400</v>
      </c>
      <c r="G43" s="963" t="s">
        <v>400</v>
      </c>
      <c r="H43" s="969">
        <v>402</v>
      </c>
      <c r="I43" s="968">
        <v>563</v>
      </c>
      <c r="J43" s="968">
        <v>775</v>
      </c>
      <c r="K43" s="968">
        <v>1300</v>
      </c>
      <c r="L43" s="970">
        <v>9786</v>
      </c>
      <c r="M43" s="971">
        <v>2811</v>
      </c>
      <c r="N43" s="972">
        <v>1335</v>
      </c>
      <c r="O43" s="972">
        <v>3985</v>
      </c>
      <c r="P43" s="972">
        <v>3995</v>
      </c>
      <c r="Q43" s="972">
        <v>2179</v>
      </c>
      <c r="R43" s="234"/>
      <c r="S43" s="137"/>
    </row>
    <row r="44" spans="1:19" s="160" customFormat="1" ht="13.5" customHeight="1" x14ac:dyDescent="0.2">
      <c r="A44" s="158"/>
      <c r="B44" s="159"/>
      <c r="C44" s="611"/>
      <c r="D44" s="238"/>
      <c r="E44" s="166"/>
      <c r="F44" s="166"/>
      <c r="G44" s="166"/>
      <c r="H44" s="166"/>
      <c r="I44" s="166"/>
      <c r="J44" s="166"/>
      <c r="K44" s="166"/>
      <c r="L44" s="166"/>
      <c r="M44" s="166"/>
      <c r="N44" s="166"/>
      <c r="O44" s="166"/>
      <c r="P44" s="166"/>
      <c r="Q44" s="166"/>
      <c r="R44" s="234"/>
      <c r="S44" s="137"/>
    </row>
    <row r="45" spans="1:19" s="921" customFormat="1" ht="13.5" customHeight="1" x14ac:dyDescent="0.2">
      <c r="A45" s="923"/>
      <c r="B45" s="923"/>
      <c r="C45" s="924"/>
      <c r="D45" s="747"/>
      <c r="E45" s="748"/>
      <c r="F45" s="748"/>
      <c r="G45" s="748"/>
      <c r="H45" s="748"/>
      <c r="I45" s="748"/>
      <c r="J45" s="748"/>
      <c r="K45" s="748"/>
      <c r="L45" s="748"/>
      <c r="M45" s="748"/>
      <c r="N45" s="748"/>
      <c r="O45" s="748"/>
      <c r="P45" s="748"/>
      <c r="Q45" s="748"/>
      <c r="R45" s="234"/>
      <c r="S45" s="137"/>
    </row>
    <row r="46" spans="1:19" s="922" customFormat="1" ht="13.5" customHeight="1" x14ac:dyDescent="0.2">
      <c r="A46" s="749"/>
      <c r="B46" s="749"/>
      <c r="C46" s="926"/>
      <c r="D46" s="749"/>
      <c r="E46" s="927"/>
      <c r="F46" s="927"/>
      <c r="G46" s="927"/>
      <c r="H46" s="927"/>
      <c r="I46" s="927"/>
      <c r="J46" s="927"/>
      <c r="K46" s="927"/>
      <c r="L46" s="927"/>
      <c r="M46" s="927"/>
      <c r="N46" s="927"/>
      <c r="O46" s="927"/>
      <c r="P46" s="927"/>
      <c r="Q46" s="927"/>
      <c r="R46" s="234"/>
      <c r="S46" s="137"/>
    </row>
    <row r="47" spans="1:19" s="615" customFormat="1" ht="13.5" customHeight="1" x14ac:dyDescent="0.2">
      <c r="A47" s="925"/>
      <c r="B47" s="925"/>
      <c r="C47" s="924"/>
      <c r="D47" s="750"/>
      <c r="E47" s="748"/>
      <c r="F47" s="748"/>
      <c r="G47" s="748"/>
      <c r="H47" s="748"/>
      <c r="I47" s="748"/>
      <c r="J47" s="748"/>
      <c r="K47" s="748"/>
      <c r="L47" s="748"/>
      <c r="M47" s="748"/>
      <c r="N47" s="748"/>
      <c r="O47" s="748"/>
      <c r="P47" s="748"/>
      <c r="Q47" s="748"/>
      <c r="R47" s="234"/>
      <c r="S47" s="137"/>
    </row>
    <row r="48" spans="1:19" s="921" customFormat="1" ht="13.5" customHeight="1" x14ac:dyDescent="0.2">
      <c r="A48" s="923"/>
      <c r="B48" s="923"/>
      <c r="C48" s="924"/>
      <c r="D48" s="750"/>
      <c r="E48" s="748"/>
      <c r="F48" s="748"/>
      <c r="G48" s="748"/>
      <c r="H48" s="748"/>
      <c r="I48" s="748"/>
      <c r="J48" s="748"/>
      <c r="K48" s="748"/>
      <c r="L48" s="748"/>
      <c r="M48" s="748"/>
      <c r="N48" s="748"/>
      <c r="O48" s="748"/>
      <c r="P48" s="748"/>
      <c r="Q48" s="748"/>
      <c r="R48" s="234"/>
      <c r="S48" s="137"/>
    </row>
    <row r="49" spans="1:19" s="921" customFormat="1" ht="13.5" customHeight="1" x14ac:dyDescent="0.2">
      <c r="A49" s="923"/>
      <c r="B49" s="923"/>
      <c r="C49" s="924"/>
      <c r="D49" s="747"/>
      <c r="E49" s="748"/>
      <c r="F49" s="748"/>
      <c r="G49" s="748"/>
      <c r="H49" s="748"/>
      <c r="I49" s="748"/>
      <c r="J49" s="748"/>
      <c r="K49" s="748"/>
      <c r="L49" s="748"/>
      <c r="M49" s="748"/>
      <c r="N49" s="748"/>
      <c r="O49" s="748"/>
      <c r="P49" s="748"/>
      <c r="Q49" s="748"/>
      <c r="R49" s="234"/>
      <c r="S49" s="137"/>
    </row>
    <row r="50" spans="1:19" s="921" customFormat="1" ht="13.5" customHeight="1" x14ac:dyDescent="0.2">
      <c r="A50" s="923"/>
      <c r="B50" s="923"/>
      <c r="C50" s="924"/>
      <c r="D50" s="747"/>
      <c r="E50" s="748"/>
      <c r="F50" s="748"/>
      <c r="G50" s="748"/>
      <c r="H50" s="748"/>
      <c r="I50" s="748"/>
      <c r="J50" s="748"/>
      <c r="K50" s="748"/>
      <c r="L50" s="748"/>
      <c r="M50" s="748"/>
      <c r="N50" s="748"/>
      <c r="O50" s="748"/>
      <c r="P50" s="748"/>
      <c r="Q50" s="748"/>
      <c r="R50" s="234"/>
      <c r="S50" s="137"/>
    </row>
    <row r="51" spans="1:19" s="615" customFormat="1" ht="13.5" customHeight="1" x14ac:dyDescent="0.2">
      <c r="A51" s="925"/>
      <c r="B51" s="925"/>
      <c r="C51" s="928"/>
      <c r="D51" s="1480"/>
      <c r="E51" s="1480"/>
      <c r="F51" s="1480"/>
      <c r="G51" s="1480"/>
      <c r="H51" s="929"/>
      <c r="I51" s="929"/>
      <c r="J51" s="929"/>
      <c r="K51" s="929"/>
      <c r="L51" s="929"/>
      <c r="M51" s="929"/>
      <c r="N51" s="929"/>
      <c r="O51" s="929"/>
      <c r="P51" s="929"/>
      <c r="Q51" s="929"/>
      <c r="R51" s="234"/>
      <c r="S51" s="137"/>
    </row>
    <row r="52" spans="1:19" s="615" customFormat="1" ht="13.5" customHeight="1" x14ac:dyDescent="0.2">
      <c r="A52" s="925"/>
      <c r="B52" s="925"/>
      <c r="C52" s="925"/>
      <c r="D52" s="925"/>
      <c r="E52" s="925"/>
      <c r="F52" s="925"/>
      <c r="G52" s="925"/>
      <c r="H52" s="925"/>
      <c r="I52" s="925"/>
      <c r="J52" s="925"/>
      <c r="K52" s="925"/>
      <c r="L52" s="925"/>
      <c r="M52" s="925"/>
      <c r="N52" s="925"/>
      <c r="O52" s="925"/>
      <c r="P52" s="925"/>
      <c r="Q52" s="925"/>
      <c r="R52" s="234"/>
      <c r="S52" s="137"/>
    </row>
    <row r="53" spans="1:19" s="615" customFormat="1" ht="13.5" customHeight="1" x14ac:dyDescent="0.2">
      <c r="A53" s="925"/>
      <c r="B53" s="925"/>
      <c r="C53" s="930"/>
      <c r="D53" s="931"/>
      <c r="E53" s="932"/>
      <c r="F53" s="932"/>
      <c r="G53" s="932"/>
      <c r="H53" s="932"/>
      <c r="I53" s="932"/>
      <c r="J53" s="932"/>
      <c r="K53" s="932"/>
      <c r="L53" s="932"/>
      <c r="M53" s="932"/>
      <c r="N53" s="932"/>
      <c r="O53" s="932"/>
      <c r="P53" s="932"/>
      <c r="Q53" s="932"/>
      <c r="R53" s="234"/>
      <c r="S53" s="137"/>
    </row>
    <row r="54" spans="1:19" s="615" customFormat="1" ht="13.5" customHeight="1" x14ac:dyDescent="0.2">
      <c r="A54" s="925"/>
      <c r="B54" s="925"/>
      <c r="C54" s="1476"/>
      <c r="D54" s="1476"/>
      <c r="E54" s="933"/>
      <c r="F54" s="933"/>
      <c r="G54" s="933"/>
      <c r="H54" s="933"/>
      <c r="I54" s="933"/>
      <c r="J54" s="933"/>
      <c r="K54" s="933"/>
      <c r="L54" s="933"/>
      <c r="M54" s="933"/>
      <c r="N54" s="933"/>
      <c r="O54" s="933"/>
      <c r="P54" s="933"/>
      <c r="Q54" s="933"/>
      <c r="R54" s="234"/>
      <c r="S54" s="137"/>
    </row>
    <row r="55" spans="1:19" s="615" customFormat="1" ht="13.5" customHeight="1" x14ac:dyDescent="0.2">
      <c r="A55" s="925"/>
      <c r="B55" s="925"/>
      <c r="C55" s="1479"/>
      <c r="D55" s="1479"/>
      <c r="E55" s="934"/>
      <c r="F55" s="934"/>
      <c r="G55" s="934"/>
      <c r="H55" s="934"/>
      <c r="I55" s="934"/>
      <c r="J55" s="934"/>
      <c r="K55" s="934"/>
      <c r="L55" s="934"/>
      <c r="M55" s="934"/>
      <c r="N55" s="934"/>
      <c r="O55" s="934"/>
      <c r="P55" s="934"/>
      <c r="Q55" s="934"/>
      <c r="R55" s="234"/>
      <c r="S55" s="137"/>
    </row>
    <row r="56" spans="1:19" s="615" customFormat="1" ht="13.5" customHeight="1" x14ac:dyDescent="0.2">
      <c r="A56" s="925"/>
      <c r="B56" s="925"/>
      <c r="C56" s="926"/>
      <c r="D56" s="935"/>
      <c r="E56" s="934"/>
      <c r="F56" s="934"/>
      <c r="G56" s="934"/>
      <c r="H56" s="934"/>
      <c r="I56" s="934"/>
      <c r="J56" s="934"/>
      <c r="K56" s="934"/>
      <c r="L56" s="934"/>
      <c r="M56" s="934"/>
      <c r="N56" s="934"/>
      <c r="O56" s="934"/>
      <c r="P56" s="934"/>
      <c r="Q56" s="934"/>
      <c r="R56" s="234"/>
      <c r="S56" s="137"/>
    </row>
    <row r="57" spans="1:19" s="615" customFormat="1" ht="13.5" customHeight="1" x14ac:dyDescent="0.2">
      <c r="A57" s="925"/>
      <c r="B57" s="925"/>
      <c r="C57" s="924"/>
      <c r="D57" s="750"/>
      <c r="E57" s="934"/>
      <c r="F57" s="934"/>
      <c r="G57" s="934"/>
      <c r="H57" s="934"/>
      <c r="I57" s="934"/>
      <c r="J57" s="934"/>
      <c r="K57" s="934"/>
      <c r="L57" s="934"/>
      <c r="M57" s="934"/>
      <c r="N57" s="934"/>
      <c r="O57" s="934"/>
      <c r="P57" s="934"/>
      <c r="Q57" s="934"/>
      <c r="R57" s="234"/>
      <c r="S57" s="137"/>
    </row>
    <row r="58" spans="1:19" s="983" customFormat="1" ht="13.5" customHeight="1" x14ac:dyDescent="0.2">
      <c r="A58" s="981"/>
      <c r="B58" s="981"/>
      <c r="C58" s="1478" t="s">
        <v>590</v>
      </c>
      <c r="D58" s="1478"/>
      <c r="E58" s="1478"/>
      <c r="F58" s="1478"/>
      <c r="G58" s="1478"/>
      <c r="H58" s="1478"/>
      <c r="I58" s="1478"/>
      <c r="J58" s="1478"/>
      <c r="K58" s="1478"/>
      <c r="L58" s="1478"/>
      <c r="M58" s="1478"/>
      <c r="N58" s="1478"/>
      <c r="O58" s="1478"/>
      <c r="P58" s="1478"/>
      <c r="Q58" s="1478"/>
      <c r="R58" s="982"/>
      <c r="S58" s="140"/>
    </row>
    <row r="59" spans="1:19" s="141" customFormat="1" ht="13.5" customHeight="1" x14ac:dyDescent="0.2">
      <c r="A59" s="981"/>
      <c r="B59" s="981"/>
      <c r="C59" s="1478" t="s">
        <v>421</v>
      </c>
      <c r="D59" s="1478"/>
      <c r="E59" s="1478"/>
      <c r="F59" s="1478"/>
      <c r="G59" s="1478"/>
      <c r="H59" s="1478"/>
      <c r="I59" s="1478"/>
      <c r="J59" s="1478"/>
      <c r="K59" s="1478"/>
      <c r="L59" s="1478"/>
      <c r="M59" s="1478"/>
      <c r="N59" s="1478"/>
      <c r="O59" s="1478"/>
      <c r="P59" s="1478"/>
      <c r="Q59" s="1478"/>
      <c r="R59" s="982"/>
      <c r="S59" s="140"/>
    </row>
    <row r="60" spans="1:19" s="418" customFormat="1" ht="13.5" customHeight="1" x14ac:dyDescent="0.2">
      <c r="A60" s="925"/>
      <c r="B60" s="925"/>
      <c r="C60" s="487" t="s">
        <v>494</v>
      </c>
      <c r="D60" s="442"/>
      <c r="E60" s="955"/>
      <c r="F60" s="955"/>
      <c r="G60" s="955"/>
      <c r="H60" s="955"/>
      <c r="I60" s="956" t="s">
        <v>136</v>
      </c>
      <c r="J60" s="957"/>
      <c r="K60" s="957"/>
      <c r="L60" s="957"/>
      <c r="M60" s="519"/>
      <c r="N60" s="591"/>
      <c r="O60" s="591"/>
      <c r="P60" s="591"/>
      <c r="Q60" s="591"/>
      <c r="R60" s="234"/>
    </row>
    <row r="61" spans="1:19" ht="13.5" customHeight="1" x14ac:dyDescent="0.2">
      <c r="A61" s="135"/>
      <c r="B61" s="137"/>
      <c r="C61" s="465"/>
      <c r="D61" s="137"/>
      <c r="E61" s="174"/>
      <c r="F61" s="1412">
        <v>42370</v>
      </c>
      <c r="G61" s="1412"/>
      <c r="H61" s="1412"/>
      <c r="I61" s="1412"/>
      <c r="J61" s="1412"/>
      <c r="K61" s="1412"/>
      <c r="L61" s="1412"/>
      <c r="M61" s="1412"/>
      <c r="N61" s="1412"/>
      <c r="O61" s="1412"/>
      <c r="P61" s="1412"/>
      <c r="Q61" s="1412"/>
      <c r="R61" s="407">
        <v>9</v>
      </c>
      <c r="S61" s="137"/>
    </row>
    <row r="62" spans="1:19" ht="15" customHeight="1" x14ac:dyDescent="0.2">
      <c r="B62" s="465"/>
    </row>
  </sheetData>
  <dataConsolidate/>
  <mergeCells count="15">
    <mergeCell ref="C59:Q59"/>
    <mergeCell ref="F61:Q61"/>
    <mergeCell ref="C54:D54"/>
    <mergeCell ref="C55:D55"/>
    <mergeCell ref="C9:D9"/>
    <mergeCell ref="D51:G51"/>
    <mergeCell ref="C37:D37"/>
    <mergeCell ref="C40:D40"/>
    <mergeCell ref="C58:Q58"/>
    <mergeCell ref="C6:Q6"/>
    <mergeCell ref="C11:D11"/>
    <mergeCell ref="C14:D14"/>
    <mergeCell ref="B1:D1"/>
    <mergeCell ref="C35:D35"/>
    <mergeCell ref="F8:Q8"/>
  </mergeCells>
  <conditionalFormatting sqref="E9:Q11 E8 E35:G35 H35:Q37">
    <cfRule type="cellIs" dxfId="12"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sheetPr>
  <dimension ref="A1:S76"/>
  <sheetViews>
    <sheetView showRuler="0" zoomScaleNormal="100" workbookViewId="0"/>
  </sheetViews>
  <sheetFormatPr defaultRowHeight="12.75" x14ac:dyDescent="0.2"/>
  <cols>
    <col min="1" max="1" width="1" style="96" customWidth="1"/>
    <col min="2" max="2" width="2.5703125" style="96" customWidth="1"/>
    <col min="3" max="3" width="1" style="96" customWidth="1"/>
    <col min="4" max="4" width="30.42578125" style="96" customWidth="1"/>
    <col min="5" max="17" width="5" style="96" customWidth="1"/>
    <col min="18" max="18" width="2.5703125" style="96" customWidth="1"/>
    <col min="19" max="19" width="1" style="96" customWidth="1"/>
    <col min="20" max="16384" width="9.140625" style="96"/>
  </cols>
  <sheetData>
    <row r="1" spans="1:19" ht="13.5" customHeight="1" x14ac:dyDescent="0.2">
      <c r="A1" s="2"/>
      <c r="B1" s="4"/>
      <c r="C1" s="4"/>
      <c r="D1" s="1485" t="s">
        <v>329</v>
      </c>
      <c r="E1" s="1485"/>
      <c r="F1" s="1485"/>
      <c r="G1" s="1485"/>
      <c r="H1" s="1485"/>
      <c r="I1" s="1485"/>
      <c r="J1" s="1485"/>
      <c r="K1" s="1485"/>
      <c r="L1" s="1485"/>
      <c r="M1" s="1485"/>
      <c r="N1" s="1485"/>
      <c r="O1" s="1485"/>
      <c r="P1" s="1485"/>
      <c r="Q1" s="1485"/>
      <c r="R1" s="1485"/>
      <c r="S1" s="2"/>
    </row>
    <row r="2" spans="1:19" ht="6" customHeight="1" x14ac:dyDescent="0.2">
      <c r="A2" s="2"/>
      <c r="B2" s="1486"/>
      <c r="C2" s="1487"/>
      <c r="D2" s="1488"/>
      <c r="E2" s="4"/>
      <c r="F2" s="4"/>
      <c r="G2" s="4"/>
      <c r="H2" s="4"/>
      <c r="I2" s="4"/>
      <c r="J2" s="4"/>
      <c r="K2" s="4"/>
      <c r="L2" s="4"/>
      <c r="M2" s="4"/>
      <c r="N2" s="4"/>
      <c r="O2" s="4"/>
      <c r="P2" s="4"/>
      <c r="Q2" s="4"/>
      <c r="R2" s="4"/>
      <c r="S2" s="2"/>
    </row>
    <row r="3" spans="1:19" ht="13.5" customHeight="1" thickBot="1" x14ac:dyDescent="0.25">
      <c r="A3" s="2"/>
      <c r="B3" s="227"/>
      <c r="C3" s="4"/>
      <c r="D3" s="4"/>
      <c r="E3" s="628"/>
      <c r="F3" s="628"/>
      <c r="G3" s="628"/>
      <c r="H3" s="628"/>
      <c r="I3" s="551"/>
      <c r="J3" s="628"/>
      <c r="K3" s="628"/>
      <c r="L3" s="628"/>
      <c r="M3" s="628"/>
      <c r="N3" s="628"/>
      <c r="O3" s="628"/>
      <c r="P3" s="628"/>
      <c r="Q3" s="628" t="s">
        <v>73</v>
      </c>
      <c r="R3" s="4"/>
      <c r="S3" s="2"/>
    </row>
    <row r="4" spans="1:19" s="7" customFormat="1" ht="13.5" customHeight="1" thickBot="1" x14ac:dyDescent="0.25">
      <c r="A4" s="6"/>
      <c r="B4" s="226"/>
      <c r="C4" s="403" t="s">
        <v>218</v>
      </c>
      <c r="D4" s="552"/>
      <c r="E4" s="552"/>
      <c r="F4" s="552"/>
      <c r="G4" s="552"/>
      <c r="H4" s="552"/>
      <c r="I4" s="552"/>
      <c r="J4" s="552"/>
      <c r="K4" s="552"/>
      <c r="L4" s="552"/>
      <c r="M4" s="552"/>
      <c r="N4" s="552"/>
      <c r="O4" s="552"/>
      <c r="P4" s="552"/>
      <c r="Q4" s="553"/>
      <c r="R4" s="4"/>
      <c r="S4" s="6"/>
    </row>
    <row r="5" spans="1:19" ht="4.5" customHeight="1" x14ac:dyDescent="0.2">
      <c r="A5" s="2"/>
      <c r="B5" s="227"/>
      <c r="C5" s="1489" t="s">
        <v>78</v>
      </c>
      <c r="D5" s="1489"/>
      <c r="E5" s="1490"/>
      <c r="F5" s="1490"/>
      <c r="G5" s="1490"/>
      <c r="H5" s="1490"/>
      <c r="I5" s="1490"/>
      <c r="J5" s="1490"/>
      <c r="K5" s="1490"/>
      <c r="L5" s="1490"/>
      <c r="M5" s="1490"/>
      <c r="N5" s="1490"/>
      <c r="O5" s="632"/>
      <c r="P5" s="632"/>
      <c r="Q5" s="632"/>
      <c r="R5" s="4"/>
      <c r="S5" s="2"/>
    </row>
    <row r="6" spans="1:19" ht="12" customHeight="1" x14ac:dyDescent="0.2">
      <c r="A6" s="2"/>
      <c r="B6" s="227"/>
      <c r="C6" s="1489"/>
      <c r="D6" s="1489"/>
      <c r="E6" s="1313" t="str">
        <f>+'11desemprego_IEFP'!E6:O6</f>
        <v>2014</v>
      </c>
      <c r="F6" s="1491" t="str">
        <f>+'11desemprego_IEFP'!F6</f>
        <v>2015</v>
      </c>
      <c r="G6" s="1491"/>
      <c r="H6" s="1491"/>
      <c r="I6" s="1491"/>
      <c r="J6" s="1491"/>
      <c r="K6" s="1491"/>
      <c r="L6" s="1491"/>
      <c r="M6" s="1491"/>
      <c r="N6" s="1491"/>
      <c r="O6" s="1491"/>
      <c r="P6" s="1491"/>
      <c r="Q6" s="1491"/>
      <c r="R6" s="4"/>
      <c r="S6" s="2"/>
    </row>
    <row r="7" spans="1:19" x14ac:dyDescent="0.2">
      <c r="A7" s="2"/>
      <c r="B7" s="227"/>
      <c r="C7" s="635"/>
      <c r="D7" s="635"/>
      <c r="E7" s="629" t="s">
        <v>94</v>
      </c>
      <c r="F7" s="744" t="s">
        <v>93</v>
      </c>
      <c r="G7" s="744" t="s">
        <v>104</v>
      </c>
      <c r="H7" s="744" t="s">
        <v>103</v>
      </c>
      <c r="I7" s="744" t="s">
        <v>102</v>
      </c>
      <c r="J7" s="744" t="s">
        <v>101</v>
      </c>
      <c r="K7" s="744" t="s">
        <v>100</v>
      </c>
      <c r="L7" s="744" t="s">
        <v>99</v>
      </c>
      <c r="M7" s="744" t="s">
        <v>98</v>
      </c>
      <c r="N7" s="744" t="s">
        <v>97</v>
      </c>
      <c r="O7" s="744" t="s">
        <v>96</v>
      </c>
      <c r="P7" s="744" t="s">
        <v>95</v>
      </c>
      <c r="Q7" s="744" t="s">
        <v>94</v>
      </c>
      <c r="R7" s="632"/>
      <c r="S7" s="2"/>
    </row>
    <row r="8" spans="1:19" s="540" customFormat="1" ht="15" customHeight="1" x14ac:dyDescent="0.2">
      <c r="A8" s="95"/>
      <c r="B8" s="228"/>
      <c r="C8" s="1484" t="s">
        <v>68</v>
      </c>
      <c r="D8" s="1484"/>
      <c r="E8" s="554">
        <v>56648</v>
      </c>
      <c r="F8" s="555">
        <v>68881</v>
      </c>
      <c r="G8" s="555">
        <v>55675</v>
      </c>
      <c r="H8" s="555">
        <v>60610</v>
      </c>
      <c r="I8" s="555">
        <v>53765</v>
      </c>
      <c r="J8" s="555">
        <v>48152</v>
      </c>
      <c r="K8" s="555">
        <v>53650</v>
      </c>
      <c r="L8" s="555">
        <v>56697</v>
      </c>
      <c r="M8" s="555">
        <v>52955</v>
      </c>
      <c r="N8" s="555">
        <v>74412</v>
      </c>
      <c r="O8" s="555">
        <v>70194</v>
      </c>
      <c r="P8" s="555">
        <v>64695</v>
      </c>
      <c r="Q8" s="555">
        <v>54033</v>
      </c>
      <c r="R8" s="541"/>
      <c r="S8" s="95"/>
    </row>
    <row r="9" spans="1:19" s="549" customFormat="1" ht="11.25" customHeight="1" x14ac:dyDescent="0.2">
      <c r="A9" s="556"/>
      <c r="B9" s="557"/>
      <c r="C9" s="558"/>
      <c r="D9" s="477" t="s">
        <v>192</v>
      </c>
      <c r="E9" s="152">
        <v>19448</v>
      </c>
      <c r="F9" s="162">
        <v>23211</v>
      </c>
      <c r="G9" s="162">
        <v>19091</v>
      </c>
      <c r="H9" s="162">
        <v>21181</v>
      </c>
      <c r="I9" s="162">
        <v>19122</v>
      </c>
      <c r="J9" s="162">
        <v>16956</v>
      </c>
      <c r="K9" s="162">
        <v>19315</v>
      </c>
      <c r="L9" s="162">
        <v>20496</v>
      </c>
      <c r="M9" s="162">
        <v>19259</v>
      </c>
      <c r="N9" s="162">
        <v>26907</v>
      </c>
      <c r="O9" s="162">
        <v>23514</v>
      </c>
      <c r="P9" s="162">
        <v>20153</v>
      </c>
      <c r="Q9" s="162">
        <v>18155</v>
      </c>
      <c r="R9" s="559"/>
      <c r="S9" s="556"/>
    </row>
    <row r="10" spans="1:19" s="549" customFormat="1" ht="11.25" customHeight="1" x14ac:dyDescent="0.2">
      <c r="A10" s="556"/>
      <c r="B10" s="557"/>
      <c r="C10" s="558"/>
      <c r="D10" s="477" t="s">
        <v>193</v>
      </c>
      <c r="E10" s="152">
        <v>11464</v>
      </c>
      <c r="F10" s="162">
        <v>13530</v>
      </c>
      <c r="G10" s="162">
        <v>10397</v>
      </c>
      <c r="H10" s="162">
        <v>11569</v>
      </c>
      <c r="I10" s="162">
        <v>10641</v>
      </c>
      <c r="J10" s="162">
        <v>9749</v>
      </c>
      <c r="K10" s="162">
        <v>11007</v>
      </c>
      <c r="L10" s="162">
        <v>11525</v>
      </c>
      <c r="M10" s="162">
        <v>11173</v>
      </c>
      <c r="N10" s="162">
        <v>15403</v>
      </c>
      <c r="O10" s="162">
        <v>14200</v>
      </c>
      <c r="P10" s="162">
        <v>11780</v>
      </c>
      <c r="Q10" s="162">
        <v>10892</v>
      </c>
      <c r="R10" s="559"/>
      <c r="S10" s="556"/>
    </row>
    <row r="11" spans="1:19" s="549" customFormat="1" ht="11.25" customHeight="1" x14ac:dyDescent="0.2">
      <c r="A11" s="556"/>
      <c r="B11" s="557"/>
      <c r="C11" s="558"/>
      <c r="D11" s="477" t="s">
        <v>194</v>
      </c>
      <c r="E11" s="152">
        <v>14221</v>
      </c>
      <c r="F11" s="162">
        <v>18607</v>
      </c>
      <c r="G11" s="162">
        <v>16148</v>
      </c>
      <c r="H11" s="162">
        <v>17176</v>
      </c>
      <c r="I11" s="162">
        <v>15236</v>
      </c>
      <c r="J11" s="162">
        <v>13681</v>
      </c>
      <c r="K11" s="162">
        <v>14606</v>
      </c>
      <c r="L11" s="162">
        <v>15319</v>
      </c>
      <c r="M11" s="162">
        <v>14278</v>
      </c>
      <c r="N11" s="162">
        <v>19180</v>
      </c>
      <c r="O11" s="162">
        <v>17600</v>
      </c>
      <c r="P11" s="162">
        <v>15342</v>
      </c>
      <c r="Q11" s="162">
        <v>13297</v>
      </c>
      <c r="R11" s="559"/>
      <c r="S11" s="556"/>
    </row>
    <row r="12" spans="1:19" s="549" customFormat="1" ht="11.25" customHeight="1" x14ac:dyDescent="0.2">
      <c r="A12" s="556"/>
      <c r="B12" s="557"/>
      <c r="C12" s="558"/>
      <c r="D12" s="477" t="s">
        <v>195</v>
      </c>
      <c r="E12" s="152">
        <v>4791</v>
      </c>
      <c r="F12" s="162">
        <v>5669</v>
      </c>
      <c r="G12" s="162">
        <v>4384</v>
      </c>
      <c r="H12" s="162">
        <v>4917</v>
      </c>
      <c r="I12" s="162">
        <v>4047</v>
      </c>
      <c r="J12" s="162">
        <v>3604</v>
      </c>
      <c r="K12" s="162">
        <v>4177</v>
      </c>
      <c r="L12" s="162">
        <v>4872</v>
      </c>
      <c r="M12" s="162">
        <v>4176</v>
      </c>
      <c r="N12" s="162">
        <v>6098</v>
      </c>
      <c r="O12" s="162">
        <v>6388</v>
      </c>
      <c r="P12" s="162">
        <v>4716</v>
      </c>
      <c r="Q12" s="162">
        <v>4637</v>
      </c>
      <c r="R12" s="559"/>
      <c r="S12" s="556"/>
    </row>
    <row r="13" spans="1:19" s="549" customFormat="1" ht="11.25" customHeight="1" x14ac:dyDescent="0.2">
      <c r="A13" s="556"/>
      <c r="B13" s="557"/>
      <c r="C13" s="558"/>
      <c r="D13" s="477" t="s">
        <v>196</v>
      </c>
      <c r="E13" s="152">
        <v>4511</v>
      </c>
      <c r="F13" s="162">
        <v>4456</v>
      </c>
      <c r="G13" s="162">
        <v>3012</v>
      </c>
      <c r="H13" s="162">
        <v>2984</v>
      </c>
      <c r="I13" s="162">
        <v>2419</v>
      </c>
      <c r="J13" s="162">
        <v>2198</v>
      </c>
      <c r="K13" s="162">
        <v>2204</v>
      </c>
      <c r="L13" s="162">
        <v>2127</v>
      </c>
      <c r="M13" s="162">
        <v>1806</v>
      </c>
      <c r="N13" s="162">
        <v>3520</v>
      </c>
      <c r="O13" s="162">
        <v>5293</v>
      </c>
      <c r="P13" s="162">
        <v>9554</v>
      </c>
      <c r="Q13" s="162">
        <v>4819</v>
      </c>
      <c r="R13" s="559"/>
      <c r="S13" s="556"/>
    </row>
    <row r="14" spans="1:19" s="549" customFormat="1" ht="11.25" customHeight="1" x14ac:dyDescent="0.2">
      <c r="A14" s="556"/>
      <c r="B14" s="557"/>
      <c r="C14" s="558"/>
      <c r="D14" s="477" t="s">
        <v>132</v>
      </c>
      <c r="E14" s="152">
        <v>1155</v>
      </c>
      <c r="F14" s="162">
        <v>1697</v>
      </c>
      <c r="G14" s="162">
        <v>1398</v>
      </c>
      <c r="H14" s="162">
        <v>1474</v>
      </c>
      <c r="I14" s="162">
        <v>1209</v>
      </c>
      <c r="J14" s="162">
        <v>929</v>
      </c>
      <c r="K14" s="162">
        <v>1206</v>
      </c>
      <c r="L14" s="162">
        <v>1032</v>
      </c>
      <c r="M14" s="162">
        <v>1133</v>
      </c>
      <c r="N14" s="162">
        <v>1629</v>
      </c>
      <c r="O14" s="162">
        <v>1654</v>
      </c>
      <c r="P14" s="162">
        <v>1574</v>
      </c>
      <c r="Q14" s="162">
        <v>1209</v>
      </c>
      <c r="R14" s="559"/>
      <c r="S14" s="556"/>
    </row>
    <row r="15" spans="1:19" s="549" customFormat="1" ht="11.25" customHeight="1" x14ac:dyDescent="0.2">
      <c r="A15" s="556"/>
      <c r="B15" s="557"/>
      <c r="C15" s="558"/>
      <c r="D15" s="477" t="s">
        <v>133</v>
      </c>
      <c r="E15" s="152">
        <v>1058</v>
      </c>
      <c r="F15" s="162">
        <v>1711</v>
      </c>
      <c r="G15" s="162">
        <v>1245</v>
      </c>
      <c r="H15" s="162">
        <v>1309</v>
      </c>
      <c r="I15" s="162">
        <v>1091</v>
      </c>
      <c r="J15" s="162">
        <v>1035</v>
      </c>
      <c r="K15" s="162">
        <v>1135</v>
      </c>
      <c r="L15" s="162">
        <v>1326</v>
      </c>
      <c r="M15" s="162">
        <v>1130</v>
      </c>
      <c r="N15" s="162">
        <v>1675</v>
      </c>
      <c r="O15" s="162">
        <v>1545</v>
      </c>
      <c r="P15" s="162">
        <v>1576</v>
      </c>
      <c r="Q15" s="162">
        <v>1024</v>
      </c>
      <c r="R15" s="559"/>
      <c r="S15" s="556"/>
    </row>
    <row r="16" spans="1:19" s="565" customFormat="1" ht="15" customHeight="1" x14ac:dyDescent="0.2">
      <c r="A16" s="560"/>
      <c r="B16" s="561"/>
      <c r="C16" s="1484" t="s">
        <v>296</v>
      </c>
      <c r="D16" s="1484"/>
      <c r="E16" s="562"/>
      <c r="F16" s="563"/>
      <c r="G16" s="563"/>
      <c r="H16" s="563"/>
      <c r="I16" s="563"/>
      <c r="J16" s="563"/>
      <c r="K16" s="563"/>
      <c r="L16" s="563"/>
      <c r="M16" s="563"/>
      <c r="N16" s="563"/>
      <c r="O16" s="563"/>
      <c r="P16" s="563"/>
      <c r="Q16" s="563"/>
      <c r="R16" s="564"/>
      <c r="S16" s="560"/>
    </row>
    <row r="17" spans="1:19" s="549" customFormat="1" ht="12" customHeight="1" x14ac:dyDescent="0.2">
      <c r="A17" s="556"/>
      <c r="B17" s="557"/>
      <c r="C17" s="558"/>
      <c r="D17" s="97" t="s">
        <v>555</v>
      </c>
      <c r="E17" s="162">
        <v>5221</v>
      </c>
      <c r="F17" s="162">
        <v>8381</v>
      </c>
      <c r="G17" s="162">
        <v>6912</v>
      </c>
      <c r="H17" s="162">
        <v>7464</v>
      </c>
      <c r="I17" s="162">
        <v>6673</v>
      </c>
      <c r="J17" s="162">
        <v>5781</v>
      </c>
      <c r="K17" s="162">
        <v>5900</v>
      </c>
      <c r="L17" s="162">
        <v>6044</v>
      </c>
      <c r="M17" s="162">
        <v>5728</v>
      </c>
      <c r="N17" s="162">
        <v>8005</v>
      </c>
      <c r="O17" s="162">
        <v>8697</v>
      </c>
      <c r="P17" s="162">
        <v>7335</v>
      </c>
      <c r="Q17" s="162">
        <v>5322</v>
      </c>
      <c r="R17" s="559"/>
      <c r="S17" s="556"/>
    </row>
    <row r="18" spans="1:19" s="549" customFormat="1" ht="12" customHeight="1" x14ac:dyDescent="0.2">
      <c r="A18" s="556"/>
      <c r="B18" s="557"/>
      <c r="C18" s="558"/>
      <c r="D18" s="97" t="s">
        <v>556</v>
      </c>
      <c r="E18" s="162">
        <v>5135</v>
      </c>
      <c r="F18" s="162">
        <v>5696</v>
      </c>
      <c r="G18" s="162">
        <v>4808</v>
      </c>
      <c r="H18" s="162">
        <v>5158</v>
      </c>
      <c r="I18" s="162">
        <v>4874</v>
      </c>
      <c r="J18" s="162">
        <v>4429</v>
      </c>
      <c r="K18" s="162">
        <v>4414</v>
      </c>
      <c r="L18" s="162">
        <v>4416</v>
      </c>
      <c r="M18" s="162">
        <v>4502</v>
      </c>
      <c r="N18" s="162">
        <v>5166</v>
      </c>
      <c r="O18" s="162">
        <v>5628</v>
      </c>
      <c r="P18" s="162">
        <v>5044</v>
      </c>
      <c r="Q18" s="162">
        <v>4604</v>
      </c>
      <c r="R18" s="559"/>
      <c r="S18" s="556"/>
    </row>
    <row r="19" spans="1:19" s="549" customFormat="1" ht="12" customHeight="1" x14ac:dyDescent="0.2">
      <c r="A19" s="556"/>
      <c r="B19" s="557"/>
      <c r="C19" s="558"/>
      <c r="D19" s="97" t="s">
        <v>557</v>
      </c>
      <c r="E19" s="162">
        <v>4687</v>
      </c>
      <c r="F19" s="162">
        <v>4744</v>
      </c>
      <c r="G19" s="162">
        <v>3804</v>
      </c>
      <c r="H19" s="162">
        <v>3868</v>
      </c>
      <c r="I19" s="162">
        <v>3632</v>
      </c>
      <c r="J19" s="162">
        <v>3264</v>
      </c>
      <c r="K19" s="162">
        <v>3249</v>
      </c>
      <c r="L19" s="162">
        <v>3187</v>
      </c>
      <c r="M19" s="162">
        <v>3266</v>
      </c>
      <c r="N19" s="162">
        <v>3293</v>
      </c>
      <c r="O19" s="162">
        <v>3721</v>
      </c>
      <c r="P19" s="162">
        <v>3748</v>
      </c>
      <c r="Q19" s="162">
        <v>4297</v>
      </c>
      <c r="R19" s="559"/>
      <c r="S19" s="556"/>
    </row>
    <row r="20" spans="1:19" s="549" customFormat="1" ht="12" customHeight="1" x14ac:dyDescent="0.2">
      <c r="A20" s="556"/>
      <c r="B20" s="557"/>
      <c r="C20" s="558"/>
      <c r="D20" s="97" t="s">
        <v>558</v>
      </c>
      <c r="E20" s="162">
        <v>3702</v>
      </c>
      <c r="F20" s="162">
        <v>4273</v>
      </c>
      <c r="G20" s="162">
        <v>3303</v>
      </c>
      <c r="H20" s="162">
        <v>3524</v>
      </c>
      <c r="I20" s="162">
        <v>3183</v>
      </c>
      <c r="J20" s="162">
        <v>2777</v>
      </c>
      <c r="K20" s="162">
        <v>3234</v>
      </c>
      <c r="L20" s="162">
        <v>2907</v>
      </c>
      <c r="M20" s="162">
        <v>2615</v>
      </c>
      <c r="N20" s="162">
        <v>3703</v>
      </c>
      <c r="O20" s="162">
        <v>4539</v>
      </c>
      <c r="P20" s="162">
        <v>5776</v>
      </c>
      <c r="Q20" s="162">
        <v>3456</v>
      </c>
      <c r="R20" s="559"/>
      <c r="S20" s="556"/>
    </row>
    <row r="21" spans="1:19" s="549" customFormat="1" ht="11.25" customHeight="1" x14ac:dyDescent="0.2">
      <c r="A21" s="556"/>
      <c r="B21" s="557"/>
      <c r="C21" s="558"/>
      <c r="D21" s="97" t="s">
        <v>559</v>
      </c>
      <c r="E21" s="162">
        <v>3503</v>
      </c>
      <c r="F21" s="162">
        <v>4425</v>
      </c>
      <c r="G21" s="162">
        <v>3772</v>
      </c>
      <c r="H21" s="162">
        <v>4004</v>
      </c>
      <c r="I21" s="162">
        <v>3635</v>
      </c>
      <c r="J21" s="162">
        <v>3376</v>
      </c>
      <c r="K21" s="162">
        <v>3493</v>
      </c>
      <c r="L21" s="162">
        <v>3100</v>
      </c>
      <c r="M21" s="162">
        <v>2837</v>
      </c>
      <c r="N21" s="162">
        <v>3822</v>
      </c>
      <c r="O21" s="162">
        <v>4701</v>
      </c>
      <c r="P21" s="162">
        <v>5258</v>
      </c>
      <c r="Q21" s="162">
        <v>3381</v>
      </c>
      <c r="R21" s="559"/>
      <c r="S21" s="556"/>
    </row>
    <row r="22" spans="1:19" s="549" customFormat="1" ht="15" customHeight="1" x14ac:dyDescent="0.2">
      <c r="A22" s="556"/>
      <c r="B22" s="557"/>
      <c r="C22" s="1484" t="s">
        <v>219</v>
      </c>
      <c r="D22" s="1484"/>
      <c r="E22" s="554">
        <v>6386</v>
      </c>
      <c r="F22" s="555">
        <v>9479</v>
      </c>
      <c r="G22" s="555">
        <v>8317</v>
      </c>
      <c r="H22" s="555">
        <v>9121</v>
      </c>
      <c r="I22" s="555">
        <v>6927</v>
      </c>
      <c r="J22" s="555">
        <v>6151</v>
      </c>
      <c r="K22" s="555">
        <v>6640</v>
      </c>
      <c r="L22" s="555">
        <v>9888</v>
      </c>
      <c r="M22" s="555">
        <v>9620</v>
      </c>
      <c r="N22" s="555">
        <v>13639</v>
      </c>
      <c r="O22" s="555">
        <v>11525</v>
      </c>
      <c r="P22" s="555">
        <v>8107</v>
      </c>
      <c r="Q22" s="555">
        <v>5598</v>
      </c>
      <c r="R22" s="559"/>
      <c r="S22" s="556"/>
    </row>
    <row r="23" spans="1:19" s="565" customFormat="1" ht="12" customHeight="1" x14ac:dyDescent="0.2">
      <c r="A23" s="560"/>
      <c r="B23" s="561"/>
      <c r="C23" s="1484" t="s">
        <v>297</v>
      </c>
      <c r="D23" s="1484"/>
      <c r="E23" s="554">
        <v>50262</v>
      </c>
      <c r="F23" s="555">
        <v>59402</v>
      </c>
      <c r="G23" s="555">
        <v>47358</v>
      </c>
      <c r="H23" s="555">
        <v>51489</v>
      </c>
      <c r="I23" s="555">
        <v>46838</v>
      </c>
      <c r="J23" s="555">
        <v>42001</v>
      </c>
      <c r="K23" s="555">
        <v>47010</v>
      </c>
      <c r="L23" s="555">
        <v>46809</v>
      </c>
      <c r="M23" s="555">
        <v>43335</v>
      </c>
      <c r="N23" s="555">
        <v>60773</v>
      </c>
      <c r="O23" s="555">
        <v>58669</v>
      </c>
      <c r="P23" s="555">
        <v>56588</v>
      </c>
      <c r="Q23" s="555">
        <v>48435</v>
      </c>
      <c r="R23" s="566"/>
      <c r="S23" s="560"/>
    </row>
    <row r="24" spans="1:19" s="549" customFormat="1" ht="12.75" customHeight="1" x14ac:dyDescent="0.2">
      <c r="A24" s="556"/>
      <c r="B24" s="567"/>
      <c r="C24" s="558"/>
      <c r="D24" s="483" t="s">
        <v>349</v>
      </c>
      <c r="E24" s="152">
        <v>2509</v>
      </c>
      <c r="F24" s="162">
        <v>2821</v>
      </c>
      <c r="G24" s="162">
        <v>2152</v>
      </c>
      <c r="H24" s="162">
        <v>2260</v>
      </c>
      <c r="I24" s="162">
        <v>1850</v>
      </c>
      <c r="J24" s="162">
        <v>1678</v>
      </c>
      <c r="K24" s="162">
        <v>2122</v>
      </c>
      <c r="L24" s="162">
        <v>2552</v>
      </c>
      <c r="M24" s="162">
        <v>1885</v>
      </c>
      <c r="N24" s="162">
        <v>2542</v>
      </c>
      <c r="O24" s="162">
        <v>3555</v>
      </c>
      <c r="P24" s="162">
        <v>2543</v>
      </c>
      <c r="Q24" s="162">
        <v>3010</v>
      </c>
      <c r="R24" s="559"/>
      <c r="S24" s="556"/>
    </row>
    <row r="25" spans="1:19" s="549" customFormat="1" ht="11.25" customHeight="1" x14ac:dyDescent="0.2">
      <c r="A25" s="556"/>
      <c r="B25" s="567"/>
      <c r="C25" s="558"/>
      <c r="D25" s="483" t="s">
        <v>220</v>
      </c>
      <c r="E25" s="152">
        <v>12690</v>
      </c>
      <c r="F25" s="162">
        <v>14328</v>
      </c>
      <c r="G25" s="162">
        <v>11618</v>
      </c>
      <c r="H25" s="162">
        <v>12451</v>
      </c>
      <c r="I25" s="162">
        <v>11504</v>
      </c>
      <c r="J25" s="162">
        <v>10222</v>
      </c>
      <c r="K25" s="162">
        <v>9954</v>
      </c>
      <c r="L25" s="162">
        <v>10143</v>
      </c>
      <c r="M25" s="162">
        <v>9783</v>
      </c>
      <c r="N25" s="162">
        <v>11490</v>
      </c>
      <c r="O25" s="162">
        <v>12503</v>
      </c>
      <c r="P25" s="162">
        <v>11657</v>
      </c>
      <c r="Q25" s="162">
        <v>11376</v>
      </c>
      <c r="R25" s="559"/>
      <c r="S25" s="556"/>
    </row>
    <row r="26" spans="1:19" s="549" customFormat="1" ht="11.25" customHeight="1" x14ac:dyDescent="0.2">
      <c r="A26" s="556"/>
      <c r="B26" s="567"/>
      <c r="C26" s="558"/>
      <c r="D26" s="483" t="s">
        <v>168</v>
      </c>
      <c r="E26" s="152">
        <v>34866</v>
      </c>
      <c r="F26" s="162">
        <v>42002</v>
      </c>
      <c r="G26" s="162">
        <v>33379</v>
      </c>
      <c r="H26" s="162">
        <v>36568</v>
      </c>
      <c r="I26" s="162">
        <v>33282</v>
      </c>
      <c r="J26" s="162">
        <v>29905</v>
      </c>
      <c r="K26" s="162">
        <v>34744</v>
      </c>
      <c r="L26" s="162">
        <v>33922</v>
      </c>
      <c r="M26" s="162">
        <v>31490</v>
      </c>
      <c r="N26" s="162">
        <v>46470</v>
      </c>
      <c r="O26" s="162">
        <v>42329</v>
      </c>
      <c r="P26" s="162">
        <v>42178</v>
      </c>
      <c r="Q26" s="162">
        <v>33901</v>
      </c>
      <c r="R26" s="559"/>
      <c r="S26" s="556"/>
    </row>
    <row r="27" spans="1:19" s="549" customFormat="1" ht="11.25" customHeight="1" x14ac:dyDescent="0.2">
      <c r="A27" s="556"/>
      <c r="B27" s="567"/>
      <c r="C27" s="558"/>
      <c r="D27" s="483" t="s">
        <v>221</v>
      </c>
      <c r="E27" s="152">
        <v>197</v>
      </c>
      <c r="F27" s="162">
        <v>251</v>
      </c>
      <c r="G27" s="162">
        <v>209</v>
      </c>
      <c r="H27" s="162">
        <v>210</v>
      </c>
      <c r="I27" s="162">
        <v>202</v>
      </c>
      <c r="J27" s="162">
        <v>196</v>
      </c>
      <c r="K27" s="162">
        <v>190</v>
      </c>
      <c r="L27" s="162">
        <v>192</v>
      </c>
      <c r="M27" s="162">
        <v>177</v>
      </c>
      <c r="N27" s="162">
        <v>271</v>
      </c>
      <c r="O27" s="162">
        <v>282</v>
      </c>
      <c r="P27" s="162">
        <v>210</v>
      </c>
      <c r="Q27" s="162">
        <v>148</v>
      </c>
      <c r="R27" s="559"/>
      <c r="S27" s="556"/>
    </row>
    <row r="28" spans="1:19" ht="10.5" customHeight="1" thickBot="1" x14ac:dyDescent="0.25">
      <c r="A28" s="2"/>
      <c r="B28" s="227"/>
      <c r="C28" s="568"/>
      <c r="D28" s="13"/>
      <c r="E28" s="628"/>
      <c r="F28" s="628"/>
      <c r="G28" s="628"/>
      <c r="H28" s="628"/>
      <c r="I28" s="628"/>
      <c r="J28" s="550"/>
      <c r="K28" s="550"/>
      <c r="L28" s="550"/>
      <c r="M28" s="550"/>
      <c r="N28" s="550"/>
      <c r="O28" s="550"/>
      <c r="P28" s="550"/>
      <c r="Q28" s="550"/>
      <c r="R28" s="632"/>
      <c r="S28" s="2"/>
    </row>
    <row r="29" spans="1:19" ht="13.5" customHeight="1" thickBot="1" x14ac:dyDescent="0.25">
      <c r="A29" s="2"/>
      <c r="B29" s="227"/>
      <c r="C29" s="403" t="s">
        <v>222</v>
      </c>
      <c r="D29" s="552"/>
      <c r="E29" s="570"/>
      <c r="F29" s="570"/>
      <c r="G29" s="570"/>
      <c r="H29" s="570"/>
      <c r="I29" s="570"/>
      <c r="J29" s="570"/>
      <c r="K29" s="570"/>
      <c r="L29" s="570"/>
      <c r="M29" s="570"/>
      <c r="N29" s="570"/>
      <c r="O29" s="570"/>
      <c r="P29" s="570"/>
      <c r="Q29" s="571"/>
      <c r="R29" s="632"/>
      <c r="S29" s="2"/>
    </row>
    <row r="30" spans="1:19" ht="9.75" customHeight="1" x14ac:dyDescent="0.2">
      <c r="A30" s="2"/>
      <c r="B30" s="227"/>
      <c r="C30" s="631" t="s">
        <v>78</v>
      </c>
      <c r="D30" s="13"/>
      <c r="E30" s="569"/>
      <c r="F30" s="569"/>
      <c r="G30" s="569"/>
      <c r="H30" s="569"/>
      <c r="I30" s="569"/>
      <c r="J30" s="569"/>
      <c r="K30" s="569"/>
      <c r="L30" s="569"/>
      <c r="M30" s="569"/>
      <c r="N30" s="569"/>
      <c r="O30" s="569"/>
      <c r="P30" s="569"/>
      <c r="Q30" s="572"/>
      <c r="R30" s="632"/>
      <c r="S30" s="2"/>
    </row>
    <row r="31" spans="1:19" ht="15" customHeight="1" x14ac:dyDescent="0.2">
      <c r="A31" s="2"/>
      <c r="B31" s="227"/>
      <c r="C31" s="1484" t="s">
        <v>68</v>
      </c>
      <c r="D31" s="1484"/>
      <c r="E31" s="554">
        <v>10614</v>
      </c>
      <c r="F31" s="555">
        <v>15839</v>
      </c>
      <c r="G31" s="555">
        <v>13668</v>
      </c>
      <c r="H31" s="555">
        <v>16790</v>
      </c>
      <c r="I31" s="555">
        <v>17645</v>
      </c>
      <c r="J31" s="555">
        <v>16597</v>
      </c>
      <c r="K31" s="555">
        <v>16168</v>
      </c>
      <c r="L31" s="555">
        <v>15365</v>
      </c>
      <c r="M31" s="555">
        <v>13518</v>
      </c>
      <c r="N31" s="555">
        <v>17003</v>
      </c>
      <c r="O31" s="555">
        <v>16132</v>
      </c>
      <c r="P31" s="555">
        <v>13237</v>
      </c>
      <c r="Q31" s="555">
        <v>10487</v>
      </c>
      <c r="R31" s="632"/>
      <c r="S31" s="2"/>
    </row>
    <row r="32" spans="1:19" ht="12" customHeight="1" x14ac:dyDescent="0.2">
      <c r="A32" s="2"/>
      <c r="B32" s="227"/>
      <c r="C32" s="488"/>
      <c r="D32" s="477" t="s">
        <v>192</v>
      </c>
      <c r="E32" s="152">
        <v>4179</v>
      </c>
      <c r="F32" s="162">
        <v>5986</v>
      </c>
      <c r="G32" s="162">
        <v>5614</v>
      </c>
      <c r="H32" s="162">
        <v>5948</v>
      </c>
      <c r="I32" s="162">
        <v>6583</v>
      </c>
      <c r="J32" s="162">
        <v>5864</v>
      </c>
      <c r="K32" s="162">
        <v>5840</v>
      </c>
      <c r="L32" s="162">
        <v>5696</v>
      </c>
      <c r="M32" s="162">
        <v>3931</v>
      </c>
      <c r="N32" s="162">
        <v>6558</v>
      </c>
      <c r="O32" s="162">
        <v>6382</v>
      </c>
      <c r="P32" s="162">
        <v>5199</v>
      </c>
      <c r="Q32" s="162">
        <v>3358</v>
      </c>
      <c r="R32" s="632"/>
      <c r="S32" s="2"/>
    </row>
    <row r="33" spans="1:19" ht="12" customHeight="1" x14ac:dyDescent="0.2">
      <c r="A33" s="2"/>
      <c r="B33" s="227"/>
      <c r="C33" s="488"/>
      <c r="D33" s="477" t="s">
        <v>193</v>
      </c>
      <c r="E33" s="152">
        <v>2944</v>
      </c>
      <c r="F33" s="162">
        <v>5257</v>
      </c>
      <c r="G33" s="162">
        <v>3751</v>
      </c>
      <c r="H33" s="162">
        <v>4460</v>
      </c>
      <c r="I33" s="162">
        <v>4625</v>
      </c>
      <c r="J33" s="162">
        <v>4839</v>
      </c>
      <c r="K33" s="162">
        <v>4893</v>
      </c>
      <c r="L33" s="162">
        <v>4491</v>
      </c>
      <c r="M33" s="162">
        <v>4727</v>
      </c>
      <c r="N33" s="162">
        <v>5375</v>
      </c>
      <c r="O33" s="162">
        <v>4473</v>
      </c>
      <c r="P33" s="162">
        <v>3657</v>
      </c>
      <c r="Q33" s="162">
        <v>3253</v>
      </c>
      <c r="R33" s="632"/>
      <c r="S33" s="2"/>
    </row>
    <row r="34" spans="1:19" ht="12" customHeight="1" x14ac:dyDescent="0.2">
      <c r="A34" s="2"/>
      <c r="B34" s="227"/>
      <c r="C34" s="488"/>
      <c r="D34" s="477" t="s">
        <v>59</v>
      </c>
      <c r="E34" s="152">
        <v>1850</v>
      </c>
      <c r="F34" s="162">
        <v>2275</v>
      </c>
      <c r="G34" s="162">
        <v>1897</v>
      </c>
      <c r="H34" s="162">
        <v>2437</v>
      </c>
      <c r="I34" s="162">
        <v>2407</v>
      </c>
      <c r="J34" s="162">
        <v>2465</v>
      </c>
      <c r="K34" s="162">
        <v>2248</v>
      </c>
      <c r="L34" s="162">
        <v>2214</v>
      </c>
      <c r="M34" s="162">
        <v>2010</v>
      </c>
      <c r="N34" s="162">
        <v>2663</v>
      </c>
      <c r="O34" s="162">
        <v>2542</v>
      </c>
      <c r="P34" s="162">
        <v>1920</v>
      </c>
      <c r="Q34" s="162">
        <v>1796</v>
      </c>
      <c r="R34" s="632"/>
      <c r="S34" s="2"/>
    </row>
    <row r="35" spans="1:19" ht="12" customHeight="1" x14ac:dyDescent="0.2">
      <c r="A35" s="2"/>
      <c r="B35" s="227"/>
      <c r="C35" s="488"/>
      <c r="D35" s="477" t="s">
        <v>195</v>
      </c>
      <c r="E35" s="152">
        <v>1035</v>
      </c>
      <c r="F35" s="162">
        <v>1435</v>
      </c>
      <c r="G35" s="162">
        <v>1220</v>
      </c>
      <c r="H35" s="162">
        <v>1735</v>
      </c>
      <c r="I35" s="162">
        <v>1800</v>
      </c>
      <c r="J35" s="162">
        <v>1577</v>
      </c>
      <c r="K35" s="162">
        <v>1598</v>
      </c>
      <c r="L35" s="162">
        <v>1745</v>
      </c>
      <c r="M35" s="162">
        <v>1614</v>
      </c>
      <c r="N35" s="162">
        <v>1481</v>
      </c>
      <c r="O35" s="162">
        <v>1813</v>
      </c>
      <c r="P35" s="162">
        <v>1654</v>
      </c>
      <c r="Q35" s="162">
        <v>1444</v>
      </c>
      <c r="R35" s="632"/>
      <c r="S35" s="2"/>
    </row>
    <row r="36" spans="1:19" ht="12" customHeight="1" x14ac:dyDescent="0.2">
      <c r="A36" s="2"/>
      <c r="B36" s="227"/>
      <c r="C36" s="488"/>
      <c r="D36" s="477" t="s">
        <v>196</v>
      </c>
      <c r="E36" s="152">
        <v>402</v>
      </c>
      <c r="F36" s="162">
        <v>547</v>
      </c>
      <c r="G36" s="162">
        <v>885</v>
      </c>
      <c r="H36" s="162">
        <v>1706</v>
      </c>
      <c r="I36" s="162">
        <v>1772</v>
      </c>
      <c r="J36" s="162">
        <v>1459</v>
      </c>
      <c r="K36" s="162">
        <v>1117</v>
      </c>
      <c r="L36" s="162">
        <v>789</v>
      </c>
      <c r="M36" s="162">
        <v>901</v>
      </c>
      <c r="N36" s="162">
        <v>582</v>
      </c>
      <c r="O36" s="162">
        <v>542</v>
      </c>
      <c r="P36" s="162">
        <v>519</v>
      </c>
      <c r="Q36" s="162">
        <v>377</v>
      </c>
      <c r="R36" s="632"/>
      <c r="S36" s="2"/>
    </row>
    <row r="37" spans="1:19" ht="12" customHeight="1" x14ac:dyDescent="0.2">
      <c r="A37" s="2"/>
      <c r="B37" s="227"/>
      <c r="C37" s="488"/>
      <c r="D37" s="477" t="s">
        <v>132</v>
      </c>
      <c r="E37" s="152">
        <v>78</v>
      </c>
      <c r="F37" s="162">
        <v>123</v>
      </c>
      <c r="G37" s="162">
        <v>136</v>
      </c>
      <c r="H37" s="162">
        <v>222</v>
      </c>
      <c r="I37" s="162">
        <v>217</v>
      </c>
      <c r="J37" s="162">
        <v>206</v>
      </c>
      <c r="K37" s="162">
        <v>230</v>
      </c>
      <c r="L37" s="162">
        <v>209</v>
      </c>
      <c r="M37" s="162">
        <v>133</v>
      </c>
      <c r="N37" s="162">
        <v>168</v>
      </c>
      <c r="O37" s="162">
        <v>171</v>
      </c>
      <c r="P37" s="162">
        <v>112</v>
      </c>
      <c r="Q37" s="162">
        <v>92</v>
      </c>
      <c r="R37" s="632"/>
      <c r="S37" s="2"/>
    </row>
    <row r="38" spans="1:19" ht="12" customHeight="1" x14ac:dyDescent="0.2">
      <c r="A38" s="2"/>
      <c r="B38" s="227"/>
      <c r="C38" s="488"/>
      <c r="D38" s="477" t="s">
        <v>133</v>
      </c>
      <c r="E38" s="152">
        <v>126</v>
      </c>
      <c r="F38" s="162">
        <v>216</v>
      </c>
      <c r="G38" s="162">
        <v>165</v>
      </c>
      <c r="H38" s="162">
        <v>282</v>
      </c>
      <c r="I38" s="162">
        <v>241</v>
      </c>
      <c r="J38" s="162">
        <v>187</v>
      </c>
      <c r="K38" s="162">
        <v>242</v>
      </c>
      <c r="L38" s="162">
        <v>221</v>
      </c>
      <c r="M38" s="162">
        <v>202</v>
      </c>
      <c r="N38" s="162">
        <v>176</v>
      </c>
      <c r="O38" s="162">
        <v>209</v>
      </c>
      <c r="P38" s="162">
        <v>176</v>
      </c>
      <c r="Q38" s="162">
        <v>167</v>
      </c>
      <c r="R38" s="632"/>
      <c r="S38" s="2"/>
    </row>
    <row r="39" spans="1:19" ht="15" customHeight="1" x14ac:dyDescent="0.2">
      <c r="A39" s="2"/>
      <c r="B39" s="227"/>
      <c r="C39" s="488"/>
      <c r="D39" s="483" t="s">
        <v>349</v>
      </c>
      <c r="E39" s="162">
        <v>612</v>
      </c>
      <c r="F39" s="162">
        <v>908</v>
      </c>
      <c r="G39" s="162">
        <v>633</v>
      </c>
      <c r="H39" s="162">
        <v>1051</v>
      </c>
      <c r="I39" s="162">
        <v>1426</v>
      </c>
      <c r="J39" s="162">
        <v>833</v>
      </c>
      <c r="K39" s="162">
        <v>574</v>
      </c>
      <c r="L39" s="162">
        <v>742</v>
      </c>
      <c r="M39" s="162">
        <v>1024</v>
      </c>
      <c r="N39" s="162">
        <v>598</v>
      </c>
      <c r="O39" s="162">
        <v>971</v>
      </c>
      <c r="P39" s="162">
        <v>1053</v>
      </c>
      <c r="Q39" s="162">
        <v>834</v>
      </c>
      <c r="R39" s="632"/>
      <c r="S39" s="2"/>
    </row>
    <row r="40" spans="1:19" ht="12" customHeight="1" x14ac:dyDescent="0.2">
      <c r="A40" s="2"/>
      <c r="B40" s="227"/>
      <c r="C40" s="488"/>
      <c r="D40" s="483" t="s">
        <v>220</v>
      </c>
      <c r="E40" s="162">
        <v>2830</v>
      </c>
      <c r="F40" s="162">
        <v>4260</v>
      </c>
      <c r="G40" s="162">
        <v>3877</v>
      </c>
      <c r="H40" s="162">
        <v>4167</v>
      </c>
      <c r="I40" s="162">
        <v>4008</v>
      </c>
      <c r="J40" s="162">
        <v>4395</v>
      </c>
      <c r="K40" s="162">
        <v>3947</v>
      </c>
      <c r="L40" s="162">
        <v>4050</v>
      </c>
      <c r="M40" s="162">
        <v>3002</v>
      </c>
      <c r="N40" s="162">
        <v>4409</v>
      </c>
      <c r="O40" s="162">
        <v>4221</v>
      </c>
      <c r="P40" s="162">
        <v>3468</v>
      </c>
      <c r="Q40" s="162">
        <v>2508</v>
      </c>
      <c r="R40" s="632"/>
      <c r="S40" s="2"/>
    </row>
    <row r="41" spans="1:19" ht="12" customHeight="1" x14ac:dyDescent="0.2">
      <c r="A41" s="2"/>
      <c r="B41" s="227"/>
      <c r="C41" s="488"/>
      <c r="D41" s="483" t="s">
        <v>168</v>
      </c>
      <c r="E41" s="162">
        <v>7172</v>
      </c>
      <c r="F41" s="162">
        <v>10670</v>
      </c>
      <c r="G41" s="162">
        <v>9157</v>
      </c>
      <c r="H41" s="162">
        <v>11569</v>
      </c>
      <c r="I41" s="162">
        <v>12205</v>
      </c>
      <c r="J41" s="162">
        <v>11369</v>
      </c>
      <c r="K41" s="162">
        <v>11646</v>
      </c>
      <c r="L41" s="162">
        <v>10570</v>
      </c>
      <c r="M41" s="162">
        <v>9492</v>
      </c>
      <c r="N41" s="162">
        <v>11995</v>
      </c>
      <c r="O41" s="162">
        <v>10930</v>
      </c>
      <c r="P41" s="162">
        <v>8715</v>
      </c>
      <c r="Q41" s="162">
        <v>7145</v>
      </c>
      <c r="R41" s="632"/>
      <c r="S41" s="2"/>
    </row>
    <row r="42" spans="1:19" ht="11.25" customHeight="1" x14ac:dyDescent="0.2">
      <c r="A42" s="2"/>
      <c r="B42" s="227"/>
      <c r="C42" s="488"/>
      <c r="D42" s="483" t="s">
        <v>221</v>
      </c>
      <c r="E42" s="801">
        <v>0</v>
      </c>
      <c r="F42" s="800">
        <v>1</v>
      </c>
      <c r="G42" s="800">
        <v>1</v>
      </c>
      <c r="H42" s="800">
        <v>3</v>
      </c>
      <c r="I42" s="800">
        <v>6</v>
      </c>
      <c r="J42" s="800">
        <v>0</v>
      </c>
      <c r="K42" s="800">
        <v>1</v>
      </c>
      <c r="L42" s="800">
        <v>3</v>
      </c>
      <c r="M42" s="800">
        <v>0</v>
      </c>
      <c r="N42" s="800">
        <v>1</v>
      </c>
      <c r="O42" s="800">
        <v>10</v>
      </c>
      <c r="P42" s="800">
        <v>1</v>
      </c>
      <c r="Q42" s="800">
        <v>0</v>
      </c>
      <c r="R42" s="632"/>
      <c r="S42" s="2"/>
    </row>
    <row r="43" spans="1:19" ht="15" customHeight="1" x14ac:dyDescent="0.2">
      <c r="A43" s="2"/>
      <c r="B43" s="227"/>
      <c r="C43" s="630" t="s">
        <v>298</v>
      </c>
      <c r="D43" s="630"/>
      <c r="E43" s="152"/>
      <c r="F43" s="152"/>
      <c r="G43" s="162"/>
      <c r="H43" s="162"/>
      <c r="I43" s="162"/>
      <c r="J43" s="162"/>
      <c r="K43" s="162"/>
      <c r="L43" s="162"/>
      <c r="M43" s="162"/>
      <c r="N43" s="162"/>
      <c r="O43" s="162"/>
      <c r="P43" s="162"/>
      <c r="Q43" s="162"/>
      <c r="R43" s="632"/>
      <c r="S43" s="2"/>
    </row>
    <row r="44" spans="1:19" ht="12" customHeight="1" x14ac:dyDescent="0.2">
      <c r="A44" s="2"/>
      <c r="B44" s="227"/>
      <c r="C44" s="488"/>
      <c r="D44" s="751" t="s">
        <v>558</v>
      </c>
      <c r="E44" s="162">
        <v>1008</v>
      </c>
      <c r="F44" s="162">
        <v>1197</v>
      </c>
      <c r="G44" s="162">
        <v>1422</v>
      </c>
      <c r="H44" s="162">
        <v>1959</v>
      </c>
      <c r="I44" s="162">
        <v>2157</v>
      </c>
      <c r="J44" s="162">
        <v>2003</v>
      </c>
      <c r="K44" s="162">
        <v>1856</v>
      </c>
      <c r="L44" s="162">
        <v>1611</v>
      </c>
      <c r="M44" s="162">
        <v>1172</v>
      </c>
      <c r="N44" s="162">
        <v>1551</v>
      </c>
      <c r="O44" s="162">
        <v>1439</v>
      </c>
      <c r="P44" s="162">
        <v>1262</v>
      </c>
      <c r="Q44" s="162">
        <v>987</v>
      </c>
      <c r="R44" s="632"/>
      <c r="S44" s="2"/>
    </row>
    <row r="45" spans="1:19" ht="12" customHeight="1" x14ac:dyDescent="0.2">
      <c r="A45" s="2"/>
      <c r="B45" s="227"/>
      <c r="C45" s="488"/>
      <c r="D45" s="751" t="s">
        <v>555</v>
      </c>
      <c r="E45" s="162">
        <v>781</v>
      </c>
      <c r="F45" s="162">
        <v>1079</v>
      </c>
      <c r="G45" s="162">
        <v>1147</v>
      </c>
      <c r="H45" s="162">
        <v>1299</v>
      </c>
      <c r="I45" s="162">
        <v>1462</v>
      </c>
      <c r="J45" s="162">
        <v>1307</v>
      </c>
      <c r="K45" s="162">
        <v>1244</v>
      </c>
      <c r="L45" s="162">
        <v>1400</v>
      </c>
      <c r="M45" s="162">
        <v>1011</v>
      </c>
      <c r="N45" s="162">
        <v>1057</v>
      </c>
      <c r="O45" s="162">
        <v>1232</v>
      </c>
      <c r="P45" s="162">
        <v>1021</v>
      </c>
      <c r="Q45" s="162">
        <v>963</v>
      </c>
      <c r="R45" s="632"/>
      <c r="S45" s="2"/>
    </row>
    <row r="46" spans="1:19" ht="12" customHeight="1" x14ac:dyDescent="0.2">
      <c r="A46" s="2"/>
      <c r="B46" s="227"/>
      <c r="C46" s="488"/>
      <c r="D46" s="751" t="s">
        <v>556</v>
      </c>
      <c r="E46" s="162">
        <v>779</v>
      </c>
      <c r="F46" s="162">
        <v>1552</v>
      </c>
      <c r="G46" s="162">
        <v>988</v>
      </c>
      <c r="H46" s="162">
        <v>1316</v>
      </c>
      <c r="I46" s="162">
        <v>1179</v>
      </c>
      <c r="J46" s="162">
        <v>1365</v>
      </c>
      <c r="K46" s="162">
        <v>1404</v>
      </c>
      <c r="L46" s="162">
        <v>1362</v>
      </c>
      <c r="M46" s="162">
        <v>1868</v>
      </c>
      <c r="N46" s="162">
        <v>1479</v>
      </c>
      <c r="O46" s="162">
        <v>1298</v>
      </c>
      <c r="P46" s="162">
        <v>1069</v>
      </c>
      <c r="Q46" s="162">
        <v>779</v>
      </c>
      <c r="R46" s="632"/>
      <c r="S46" s="2"/>
    </row>
    <row r="47" spans="1:19" ht="12" customHeight="1" x14ac:dyDescent="0.2">
      <c r="A47" s="2"/>
      <c r="B47" s="227"/>
      <c r="C47" s="488"/>
      <c r="D47" s="751" t="s">
        <v>560</v>
      </c>
      <c r="E47" s="162">
        <v>490</v>
      </c>
      <c r="F47" s="162">
        <v>701</v>
      </c>
      <c r="G47" s="162">
        <v>314</v>
      </c>
      <c r="H47" s="162">
        <v>658</v>
      </c>
      <c r="I47" s="162">
        <v>594</v>
      </c>
      <c r="J47" s="162">
        <v>343</v>
      </c>
      <c r="K47" s="162">
        <v>427</v>
      </c>
      <c r="L47" s="162">
        <v>392</v>
      </c>
      <c r="M47" s="162">
        <v>387</v>
      </c>
      <c r="N47" s="162">
        <v>243</v>
      </c>
      <c r="O47" s="162">
        <v>631</v>
      </c>
      <c r="P47" s="162">
        <v>846</v>
      </c>
      <c r="Q47" s="162">
        <v>644</v>
      </c>
      <c r="R47" s="632"/>
      <c r="S47" s="2"/>
    </row>
    <row r="48" spans="1:19" ht="12" customHeight="1" x14ac:dyDescent="0.2">
      <c r="A48" s="2"/>
      <c r="B48" s="227"/>
      <c r="C48" s="488"/>
      <c r="D48" s="751" t="s">
        <v>561</v>
      </c>
      <c r="E48" s="162">
        <v>598</v>
      </c>
      <c r="F48" s="162">
        <v>885</v>
      </c>
      <c r="G48" s="162">
        <v>713</v>
      </c>
      <c r="H48" s="162">
        <v>915</v>
      </c>
      <c r="I48" s="162">
        <v>801</v>
      </c>
      <c r="J48" s="162">
        <v>891</v>
      </c>
      <c r="K48" s="162">
        <v>769</v>
      </c>
      <c r="L48" s="162">
        <v>739</v>
      </c>
      <c r="M48" s="162">
        <v>540</v>
      </c>
      <c r="N48" s="162">
        <v>778</v>
      </c>
      <c r="O48" s="162">
        <v>925</v>
      </c>
      <c r="P48" s="162">
        <v>649</v>
      </c>
      <c r="Q48" s="162">
        <v>578</v>
      </c>
      <c r="R48" s="632"/>
      <c r="S48" s="2"/>
    </row>
    <row r="49" spans="1:19" ht="15" customHeight="1" x14ac:dyDescent="0.2">
      <c r="A49" s="2"/>
      <c r="B49" s="227"/>
      <c r="C49" s="1484" t="s">
        <v>223</v>
      </c>
      <c r="D49" s="1484"/>
      <c r="E49" s="486">
        <f t="shared" ref="E49:P49" si="0">+E31/E8*100</f>
        <v>18.736760344584098</v>
      </c>
      <c r="F49" s="486">
        <f t="shared" si="0"/>
        <v>22.994730041666063</v>
      </c>
      <c r="G49" s="486">
        <f t="shared" si="0"/>
        <v>24.549618320610687</v>
      </c>
      <c r="H49" s="486">
        <f t="shared" si="0"/>
        <v>27.70169938953968</v>
      </c>
      <c r="I49" s="486">
        <f t="shared" si="0"/>
        <v>32.818748256300566</v>
      </c>
      <c r="J49" s="486">
        <f t="shared" si="0"/>
        <v>34.467934872902475</v>
      </c>
      <c r="K49" s="486">
        <f t="shared" si="0"/>
        <v>30.136067101584342</v>
      </c>
      <c r="L49" s="486">
        <f t="shared" si="0"/>
        <v>27.100199305077872</v>
      </c>
      <c r="M49" s="486">
        <f t="shared" si="0"/>
        <v>25.527334529317347</v>
      </c>
      <c r="N49" s="486">
        <f t="shared" si="0"/>
        <v>22.849809170563887</v>
      </c>
      <c r="O49" s="486">
        <f t="shared" si="0"/>
        <v>22.982021255377951</v>
      </c>
      <c r="P49" s="486">
        <f t="shared" si="0"/>
        <v>20.460622922946133</v>
      </c>
      <c r="Q49" s="486">
        <f>+Q31/Q8*100</f>
        <v>19.408509614494847</v>
      </c>
      <c r="R49" s="632"/>
      <c r="S49" s="2"/>
    </row>
    <row r="50" spans="1:19" ht="11.25" customHeight="1" thickBot="1" x14ac:dyDescent="0.25">
      <c r="A50" s="2"/>
      <c r="B50" s="227"/>
      <c r="C50" s="573"/>
      <c r="D50" s="632"/>
      <c r="E50" s="628"/>
      <c r="F50" s="628"/>
      <c r="G50" s="628"/>
      <c r="H50" s="628"/>
      <c r="I50" s="628"/>
      <c r="J50" s="628"/>
      <c r="K50" s="628"/>
      <c r="L50" s="628"/>
      <c r="M50" s="628"/>
      <c r="N50" s="628"/>
      <c r="O50" s="628"/>
      <c r="P50" s="628"/>
      <c r="Q50" s="550"/>
      <c r="R50" s="632"/>
      <c r="S50" s="2"/>
    </row>
    <row r="51" spans="1:19" s="7" customFormat="1" ht="13.5" customHeight="1" thickBot="1" x14ac:dyDescent="0.25">
      <c r="A51" s="6"/>
      <c r="B51" s="226"/>
      <c r="C51" s="403" t="s">
        <v>224</v>
      </c>
      <c r="D51" s="552"/>
      <c r="E51" s="570"/>
      <c r="F51" s="570"/>
      <c r="G51" s="570"/>
      <c r="H51" s="570"/>
      <c r="I51" s="570"/>
      <c r="J51" s="570"/>
      <c r="K51" s="570"/>
      <c r="L51" s="570"/>
      <c r="M51" s="570"/>
      <c r="N51" s="570"/>
      <c r="O51" s="570"/>
      <c r="P51" s="570"/>
      <c r="Q51" s="571"/>
      <c r="R51" s="632"/>
      <c r="S51" s="6"/>
    </row>
    <row r="52" spans="1:19" ht="9.75" customHeight="1" x14ac:dyDescent="0.2">
      <c r="A52" s="2"/>
      <c r="B52" s="227"/>
      <c r="C52" s="631" t="s">
        <v>78</v>
      </c>
      <c r="D52" s="574"/>
      <c r="E52" s="569"/>
      <c r="F52" s="569"/>
      <c r="G52" s="569"/>
      <c r="H52" s="569"/>
      <c r="I52" s="569"/>
      <c r="J52" s="569"/>
      <c r="K52" s="569"/>
      <c r="L52" s="569"/>
      <c r="M52" s="569"/>
      <c r="N52" s="569"/>
      <c r="O52" s="569"/>
      <c r="P52" s="569"/>
      <c r="Q52" s="572"/>
      <c r="R52" s="632"/>
      <c r="S52" s="2"/>
    </row>
    <row r="53" spans="1:19" ht="15" customHeight="1" x14ac:dyDescent="0.2">
      <c r="A53" s="2"/>
      <c r="B53" s="227"/>
      <c r="C53" s="1484" t="s">
        <v>68</v>
      </c>
      <c r="D53" s="1484"/>
      <c r="E53" s="554">
        <v>7026</v>
      </c>
      <c r="F53" s="555">
        <v>10703</v>
      </c>
      <c r="G53" s="555">
        <v>8759</v>
      </c>
      <c r="H53" s="555">
        <v>10350</v>
      </c>
      <c r="I53" s="555">
        <v>12130</v>
      </c>
      <c r="J53" s="555">
        <v>11605</v>
      </c>
      <c r="K53" s="555">
        <v>11018</v>
      </c>
      <c r="L53" s="555">
        <v>10058</v>
      </c>
      <c r="M53" s="555">
        <v>9572</v>
      </c>
      <c r="N53" s="555">
        <v>11743</v>
      </c>
      <c r="O53" s="555">
        <v>11439</v>
      </c>
      <c r="P53" s="555">
        <v>9551</v>
      </c>
      <c r="Q53" s="555">
        <v>7955</v>
      </c>
      <c r="R53" s="632"/>
      <c r="S53" s="2"/>
    </row>
    <row r="54" spans="1:19" ht="11.25" customHeight="1" x14ac:dyDescent="0.2">
      <c r="A54" s="2"/>
      <c r="B54" s="227"/>
      <c r="C54" s="488"/>
      <c r="D54" s="97" t="s">
        <v>349</v>
      </c>
      <c r="E54" s="153">
        <v>246</v>
      </c>
      <c r="F54" s="181">
        <v>350</v>
      </c>
      <c r="G54" s="181">
        <v>275</v>
      </c>
      <c r="H54" s="181">
        <v>530</v>
      </c>
      <c r="I54" s="162">
        <v>1185</v>
      </c>
      <c r="J54" s="162">
        <v>601</v>
      </c>
      <c r="K54" s="162">
        <v>353</v>
      </c>
      <c r="L54" s="162">
        <v>392</v>
      </c>
      <c r="M54" s="162">
        <v>492</v>
      </c>
      <c r="N54" s="162">
        <v>332</v>
      </c>
      <c r="O54" s="162">
        <v>387</v>
      </c>
      <c r="P54" s="162">
        <v>481</v>
      </c>
      <c r="Q54" s="162">
        <v>309</v>
      </c>
      <c r="R54" s="632"/>
      <c r="S54" s="2"/>
    </row>
    <row r="55" spans="1:19" ht="11.25" customHeight="1" x14ac:dyDescent="0.2">
      <c r="A55" s="2"/>
      <c r="B55" s="227"/>
      <c r="C55" s="488"/>
      <c r="D55" s="97" t="s">
        <v>220</v>
      </c>
      <c r="E55" s="153">
        <v>1815</v>
      </c>
      <c r="F55" s="181">
        <v>2630</v>
      </c>
      <c r="G55" s="181">
        <v>2446</v>
      </c>
      <c r="H55" s="181">
        <v>2675</v>
      </c>
      <c r="I55" s="162">
        <v>2561</v>
      </c>
      <c r="J55" s="162">
        <v>2894</v>
      </c>
      <c r="K55" s="162">
        <v>2625</v>
      </c>
      <c r="L55" s="162">
        <v>2507</v>
      </c>
      <c r="M55" s="162">
        <v>1874</v>
      </c>
      <c r="N55" s="162">
        <v>2721</v>
      </c>
      <c r="O55" s="162">
        <v>3074</v>
      </c>
      <c r="P55" s="162">
        <v>2522</v>
      </c>
      <c r="Q55" s="162">
        <v>1798</v>
      </c>
      <c r="R55" s="632"/>
      <c r="S55" s="2"/>
    </row>
    <row r="56" spans="1:19" ht="11.25" customHeight="1" x14ac:dyDescent="0.2">
      <c r="A56" s="2"/>
      <c r="B56" s="227"/>
      <c r="C56" s="488"/>
      <c r="D56" s="97" t="s">
        <v>168</v>
      </c>
      <c r="E56" s="153">
        <v>4965</v>
      </c>
      <c r="F56" s="181">
        <v>7723</v>
      </c>
      <c r="G56" s="181">
        <v>6038</v>
      </c>
      <c r="H56" s="181">
        <v>7142</v>
      </c>
      <c r="I56" s="162">
        <v>8383</v>
      </c>
      <c r="J56" s="162">
        <v>8110</v>
      </c>
      <c r="K56" s="162">
        <v>8040</v>
      </c>
      <c r="L56" s="162">
        <v>7158</v>
      </c>
      <c r="M56" s="162">
        <v>7206</v>
      </c>
      <c r="N56" s="162">
        <v>8689</v>
      </c>
      <c r="O56" s="162">
        <v>7978</v>
      </c>
      <c r="P56" s="162">
        <v>6537</v>
      </c>
      <c r="Q56" s="162">
        <v>5848</v>
      </c>
      <c r="R56" s="632"/>
      <c r="S56" s="2"/>
    </row>
    <row r="57" spans="1:19" ht="11.25" customHeight="1" x14ac:dyDescent="0.2">
      <c r="A57" s="2"/>
      <c r="B57" s="227"/>
      <c r="C57" s="488"/>
      <c r="D57" s="97" t="s">
        <v>221</v>
      </c>
      <c r="E57" s="801">
        <v>0</v>
      </c>
      <c r="F57" s="800">
        <v>0</v>
      </c>
      <c r="G57" s="800">
        <v>0</v>
      </c>
      <c r="H57" s="800">
        <v>3</v>
      </c>
      <c r="I57" s="800">
        <v>1</v>
      </c>
      <c r="J57" s="800">
        <v>0</v>
      </c>
      <c r="K57" s="800">
        <v>0</v>
      </c>
      <c r="L57" s="800">
        <v>1</v>
      </c>
      <c r="M57" s="800">
        <v>0</v>
      </c>
      <c r="N57" s="800">
        <v>1</v>
      </c>
      <c r="O57" s="800">
        <v>0</v>
      </c>
      <c r="P57" s="800">
        <v>11</v>
      </c>
      <c r="Q57" s="800">
        <v>0</v>
      </c>
      <c r="R57" s="632"/>
      <c r="S57" s="2"/>
    </row>
    <row r="58" spans="1:19" ht="12.75" hidden="1" customHeight="1" x14ac:dyDescent="0.2">
      <c r="A58" s="2"/>
      <c r="B58" s="227"/>
      <c r="C58" s="488"/>
      <c r="D58" s="206" t="s">
        <v>192</v>
      </c>
      <c r="E58" s="152">
        <v>2467</v>
      </c>
      <c r="F58" s="162">
        <v>3723</v>
      </c>
      <c r="G58" s="162">
        <v>3240</v>
      </c>
      <c r="H58" s="162">
        <v>3337</v>
      </c>
      <c r="I58" s="162">
        <v>3812</v>
      </c>
      <c r="J58" s="162">
        <v>3922</v>
      </c>
      <c r="K58" s="162">
        <v>3608</v>
      </c>
      <c r="L58" s="162">
        <v>3241</v>
      </c>
      <c r="M58" s="162">
        <v>2616</v>
      </c>
      <c r="N58" s="162">
        <v>4231</v>
      </c>
      <c r="O58" s="162">
        <v>4515</v>
      </c>
      <c r="P58" s="162">
        <v>3733</v>
      </c>
      <c r="Q58" s="162">
        <v>2869</v>
      </c>
      <c r="R58" s="632"/>
      <c r="S58" s="2"/>
    </row>
    <row r="59" spans="1:19" ht="12.75" hidden="1" customHeight="1" x14ac:dyDescent="0.2">
      <c r="A59" s="2"/>
      <c r="B59" s="227"/>
      <c r="C59" s="488"/>
      <c r="D59" s="206" t="s">
        <v>193</v>
      </c>
      <c r="E59" s="152">
        <v>2260</v>
      </c>
      <c r="F59" s="162">
        <v>4116</v>
      </c>
      <c r="G59" s="162">
        <v>2828</v>
      </c>
      <c r="H59" s="162">
        <v>3271</v>
      </c>
      <c r="I59" s="162">
        <v>3508</v>
      </c>
      <c r="J59" s="162">
        <v>3464</v>
      </c>
      <c r="K59" s="162">
        <v>3662</v>
      </c>
      <c r="L59" s="162">
        <v>3283</v>
      </c>
      <c r="M59" s="162">
        <v>3870</v>
      </c>
      <c r="N59" s="162">
        <v>4161</v>
      </c>
      <c r="O59" s="162">
        <v>3557</v>
      </c>
      <c r="P59" s="162">
        <v>2920</v>
      </c>
      <c r="Q59" s="162">
        <v>2392</v>
      </c>
      <c r="R59" s="632"/>
      <c r="S59" s="2"/>
    </row>
    <row r="60" spans="1:19" ht="12.75" hidden="1" customHeight="1" x14ac:dyDescent="0.2">
      <c r="A60" s="2"/>
      <c r="B60" s="227"/>
      <c r="C60" s="488"/>
      <c r="D60" s="206" t="s">
        <v>59</v>
      </c>
      <c r="E60" s="152">
        <v>1231</v>
      </c>
      <c r="F60" s="162">
        <v>1429</v>
      </c>
      <c r="G60" s="162">
        <v>1277</v>
      </c>
      <c r="H60" s="162">
        <v>1437</v>
      </c>
      <c r="I60" s="162">
        <v>1708</v>
      </c>
      <c r="J60" s="162">
        <v>1535</v>
      </c>
      <c r="K60" s="162">
        <v>1454</v>
      </c>
      <c r="L60" s="162">
        <v>1421</v>
      </c>
      <c r="M60" s="162">
        <v>1266</v>
      </c>
      <c r="N60" s="162">
        <v>1782</v>
      </c>
      <c r="O60" s="162">
        <v>1783</v>
      </c>
      <c r="P60" s="162">
        <v>1336</v>
      </c>
      <c r="Q60" s="162">
        <v>1333</v>
      </c>
      <c r="R60" s="632"/>
      <c r="S60" s="2"/>
    </row>
    <row r="61" spans="1:19" ht="12.75" hidden="1" customHeight="1" x14ac:dyDescent="0.2">
      <c r="A61" s="2"/>
      <c r="B61" s="227"/>
      <c r="C61" s="488"/>
      <c r="D61" s="206" t="s">
        <v>195</v>
      </c>
      <c r="E61" s="152">
        <v>656</v>
      </c>
      <c r="F61" s="162">
        <v>972</v>
      </c>
      <c r="G61" s="162">
        <v>723</v>
      </c>
      <c r="H61" s="162">
        <v>1036</v>
      </c>
      <c r="I61" s="162">
        <v>1348</v>
      </c>
      <c r="J61" s="162">
        <v>1284</v>
      </c>
      <c r="K61" s="162">
        <v>1204</v>
      </c>
      <c r="L61" s="162">
        <v>1221</v>
      </c>
      <c r="M61" s="162">
        <v>1245</v>
      </c>
      <c r="N61" s="162">
        <v>1079</v>
      </c>
      <c r="O61" s="162">
        <v>996</v>
      </c>
      <c r="P61" s="162">
        <v>1030</v>
      </c>
      <c r="Q61" s="162">
        <v>864</v>
      </c>
      <c r="R61" s="632"/>
      <c r="S61" s="2"/>
    </row>
    <row r="62" spans="1:19" ht="12.75" hidden="1" customHeight="1" x14ac:dyDescent="0.2">
      <c r="A62" s="2"/>
      <c r="B62" s="227"/>
      <c r="C62" s="488"/>
      <c r="D62" s="206" t="s">
        <v>196</v>
      </c>
      <c r="E62" s="152">
        <v>251</v>
      </c>
      <c r="F62" s="162">
        <v>282</v>
      </c>
      <c r="G62" s="162">
        <v>471</v>
      </c>
      <c r="H62" s="162">
        <v>953</v>
      </c>
      <c r="I62" s="162">
        <v>1448</v>
      </c>
      <c r="J62" s="162">
        <v>1117</v>
      </c>
      <c r="K62" s="162">
        <v>796</v>
      </c>
      <c r="L62" s="162">
        <v>610</v>
      </c>
      <c r="M62" s="162">
        <v>328</v>
      </c>
      <c r="N62" s="162">
        <v>321</v>
      </c>
      <c r="O62" s="162">
        <v>328</v>
      </c>
      <c r="P62" s="162">
        <v>304</v>
      </c>
      <c r="Q62" s="162">
        <v>305</v>
      </c>
      <c r="R62" s="632"/>
      <c r="S62" s="2"/>
    </row>
    <row r="63" spans="1:19" ht="12.75" hidden="1" customHeight="1" x14ac:dyDescent="0.2">
      <c r="A63" s="2"/>
      <c r="B63" s="227"/>
      <c r="C63" s="488"/>
      <c r="D63" s="206" t="s">
        <v>132</v>
      </c>
      <c r="E63" s="152">
        <v>62</v>
      </c>
      <c r="F63" s="162">
        <v>81</v>
      </c>
      <c r="G63" s="162">
        <v>96</v>
      </c>
      <c r="H63" s="162">
        <v>158</v>
      </c>
      <c r="I63" s="162">
        <v>158</v>
      </c>
      <c r="J63" s="162">
        <v>170</v>
      </c>
      <c r="K63" s="162">
        <v>173</v>
      </c>
      <c r="L63" s="162">
        <v>162</v>
      </c>
      <c r="M63" s="162">
        <v>123</v>
      </c>
      <c r="N63" s="162">
        <v>82</v>
      </c>
      <c r="O63" s="162">
        <v>117</v>
      </c>
      <c r="P63" s="162">
        <v>73</v>
      </c>
      <c r="Q63" s="162">
        <v>87</v>
      </c>
      <c r="R63" s="632"/>
      <c r="S63" s="2"/>
    </row>
    <row r="64" spans="1:19" ht="12.75" hidden="1" customHeight="1" x14ac:dyDescent="0.2">
      <c r="A64" s="2"/>
      <c r="B64" s="227"/>
      <c r="C64" s="488"/>
      <c r="D64" s="206" t="s">
        <v>133</v>
      </c>
      <c r="E64" s="152">
        <v>99</v>
      </c>
      <c r="F64" s="162">
        <v>100</v>
      </c>
      <c r="G64" s="162">
        <v>125</v>
      </c>
      <c r="H64" s="162">
        <v>158</v>
      </c>
      <c r="I64" s="162">
        <v>148</v>
      </c>
      <c r="J64" s="162">
        <v>113</v>
      </c>
      <c r="K64" s="162">
        <v>121</v>
      </c>
      <c r="L64" s="162">
        <v>121</v>
      </c>
      <c r="M64" s="162">
        <v>124</v>
      </c>
      <c r="N64" s="162">
        <v>87</v>
      </c>
      <c r="O64" s="162">
        <v>143</v>
      </c>
      <c r="P64" s="162">
        <v>155</v>
      </c>
      <c r="Q64" s="162">
        <v>105</v>
      </c>
      <c r="R64" s="632"/>
      <c r="S64" s="2"/>
    </row>
    <row r="65" spans="1:19" ht="15" customHeight="1" x14ac:dyDescent="0.2">
      <c r="A65" s="2"/>
      <c r="B65" s="227"/>
      <c r="C65" s="1484" t="s">
        <v>225</v>
      </c>
      <c r="D65" s="1484"/>
      <c r="E65" s="486">
        <f t="shared" ref="E65:P65" si="1">+E53/E31*100</f>
        <v>66.195590729225557</v>
      </c>
      <c r="F65" s="486">
        <f t="shared" si="1"/>
        <v>67.573710461519028</v>
      </c>
      <c r="G65" s="486">
        <f t="shared" si="1"/>
        <v>64.083991805677499</v>
      </c>
      <c r="H65" s="486">
        <f t="shared" si="1"/>
        <v>61.643835616438359</v>
      </c>
      <c r="I65" s="486">
        <f t="shared" si="1"/>
        <v>68.744686880136015</v>
      </c>
      <c r="J65" s="486">
        <f t="shared" si="1"/>
        <v>69.922275109959628</v>
      </c>
      <c r="K65" s="486">
        <f t="shared" si="1"/>
        <v>68.146956952003961</v>
      </c>
      <c r="L65" s="486">
        <f t="shared" si="1"/>
        <v>65.460462089163684</v>
      </c>
      <c r="M65" s="486">
        <f t="shared" si="1"/>
        <v>70.809291315283332</v>
      </c>
      <c r="N65" s="486">
        <f t="shared" si="1"/>
        <v>69.064282773628179</v>
      </c>
      <c r="O65" s="486">
        <f t="shared" si="1"/>
        <v>70.908752789486741</v>
      </c>
      <c r="P65" s="486">
        <f t="shared" si="1"/>
        <v>72.153811286545292</v>
      </c>
      <c r="Q65" s="486">
        <f>+Q53/Q31*100</f>
        <v>75.855821493277389</v>
      </c>
      <c r="R65" s="632"/>
      <c r="S65" s="2"/>
    </row>
    <row r="66" spans="1:19" ht="11.25" customHeight="1" x14ac:dyDescent="0.2">
      <c r="A66" s="2"/>
      <c r="B66" s="227"/>
      <c r="C66" s="488"/>
      <c r="D66" s="477" t="s">
        <v>192</v>
      </c>
      <c r="E66" s="182">
        <f t="shared" ref="E66:P72" si="2">+E58/E32*100</f>
        <v>59.033261545824359</v>
      </c>
      <c r="F66" s="182">
        <f t="shared" si="2"/>
        <v>62.195121951219512</v>
      </c>
      <c r="G66" s="182">
        <f t="shared" si="2"/>
        <v>57.712860705379413</v>
      </c>
      <c r="H66" s="182">
        <f t="shared" si="2"/>
        <v>56.102891728312045</v>
      </c>
      <c r="I66" s="182">
        <f t="shared" si="2"/>
        <v>57.906729454655938</v>
      </c>
      <c r="J66" s="182">
        <f t="shared" si="2"/>
        <v>66.882673942701231</v>
      </c>
      <c r="K66" s="182">
        <f t="shared" si="2"/>
        <v>61.780821917808218</v>
      </c>
      <c r="L66" s="182">
        <f t="shared" si="2"/>
        <v>56.899578651685388</v>
      </c>
      <c r="M66" s="182">
        <f t="shared" si="2"/>
        <v>66.547952175019077</v>
      </c>
      <c r="N66" s="182">
        <f t="shared" si="2"/>
        <v>64.516620921012503</v>
      </c>
      <c r="O66" s="182">
        <f t="shared" si="2"/>
        <v>70.74584769664682</v>
      </c>
      <c r="P66" s="182">
        <f t="shared" si="2"/>
        <v>71.802269667243706</v>
      </c>
      <c r="Q66" s="182">
        <f>+Q58/Q32*100</f>
        <v>85.437760571768905</v>
      </c>
      <c r="R66" s="632"/>
      <c r="S66" s="154"/>
    </row>
    <row r="67" spans="1:19" ht="11.25" customHeight="1" x14ac:dyDescent="0.2">
      <c r="A67" s="2"/>
      <c r="B67" s="227"/>
      <c r="C67" s="488"/>
      <c r="D67" s="477" t="s">
        <v>193</v>
      </c>
      <c r="E67" s="182">
        <f t="shared" si="2"/>
        <v>76.766304347826093</v>
      </c>
      <c r="F67" s="182">
        <f t="shared" si="2"/>
        <v>78.295605858854856</v>
      </c>
      <c r="G67" s="182">
        <f t="shared" si="2"/>
        <v>75.393228472407358</v>
      </c>
      <c r="H67" s="182">
        <f t="shared" si="2"/>
        <v>73.340807174887885</v>
      </c>
      <c r="I67" s="182">
        <f t="shared" si="2"/>
        <v>75.848648648648648</v>
      </c>
      <c r="J67" s="182">
        <f t="shared" si="2"/>
        <v>71.585038231039462</v>
      </c>
      <c r="K67" s="182">
        <f t="shared" si="2"/>
        <v>74.841610463928063</v>
      </c>
      <c r="L67" s="182">
        <f t="shared" si="2"/>
        <v>73.101759073702965</v>
      </c>
      <c r="M67" s="182">
        <f t="shared" si="2"/>
        <v>81.870107890839861</v>
      </c>
      <c r="N67" s="182">
        <f t="shared" si="2"/>
        <v>77.413953488372087</v>
      </c>
      <c r="O67" s="182">
        <f t="shared" si="2"/>
        <v>79.521573887771069</v>
      </c>
      <c r="P67" s="182">
        <f t="shared" si="2"/>
        <v>79.84686901832103</v>
      </c>
      <c r="Q67" s="182">
        <f t="shared" ref="Q67:Q72" si="3">+Q59/Q33*100</f>
        <v>73.532124193052567</v>
      </c>
      <c r="R67" s="632"/>
      <c r="S67" s="154"/>
    </row>
    <row r="68" spans="1:19" ht="11.25" customHeight="1" x14ac:dyDescent="0.2">
      <c r="A68" s="2"/>
      <c r="B68" s="227"/>
      <c r="C68" s="488"/>
      <c r="D68" s="477" t="s">
        <v>59</v>
      </c>
      <c r="E68" s="182">
        <f t="shared" si="2"/>
        <v>66.540540540540533</v>
      </c>
      <c r="F68" s="182">
        <f t="shared" si="2"/>
        <v>62.813186813186817</v>
      </c>
      <c r="G68" s="182">
        <f t="shared" si="2"/>
        <v>67.316816025303112</v>
      </c>
      <c r="H68" s="182">
        <f t="shared" si="2"/>
        <v>58.965941731637258</v>
      </c>
      <c r="I68" s="182">
        <f t="shared" si="2"/>
        <v>70.959700872455329</v>
      </c>
      <c r="J68" s="182">
        <f t="shared" si="2"/>
        <v>62.271805273833671</v>
      </c>
      <c r="K68" s="182">
        <f t="shared" si="2"/>
        <v>64.679715302491104</v>
      </c>
      <c r="L68" s="182">
        <f t="shared" si="2"/>
        <v>64.182475158084912</v>
      </c>
      <c r="M68" s="182">
        <f t="shared" si="2"/>
        <v>62.985074626865668</v>
      </c>
      <c r="N68" s="182">
        <f t="shared" si="2"/>
        <v>66.91701088997371</v>
      </c>
      <c r="O68" s="182">
        <f t="shared" si="2"/>
        <v>70.141620771046419</v>
      </c>
      <c r="P68" s="182">
        <f t="shared" si="2"/>
        <v>69.583333333333329</v>
      </c>
      <c r="Q68" s="182">
        <f t="shared" si="3"/>
        <v>74.220489977728292</v>
      </c>
      <c r="R68" s="632"/>
      <c r="S68" s="154"/>
    </row>
    <row r="69" spans="1:19" ht="11.25" customHeight="1" x14ac:dyDescent="0.2">
      <c r="A69" s="2"/>
      <c r="B69" s="227"/>
      <c r="C69" s="488"/>
      <c r="D69" s="477" t="s">
        <v>195</v>
      </c>
      <c r="E69" s="182">
        <f t="shared" si="2"/>
        <v>63.381642512077299</v>
      </c>
      <c r="F69" s="182">
        <f t="shared" si="2"/>
        <v>67.735191637630663</v>
      </c>
      <c r="G69" s="182">
        <f t="shared" si="2"/>
        <v>59.26229508196721</v>
      </c>
      <c r="H69" s="182">
        <f t="shared" si="2"/>
        <v>59.711815561959661</v>
      </c>
      <c r="I69" s="182">
        <f t="shared" si="2"/>
        <v>74.8888888888889</v>
      </c>
      <c r="J69" s="182">
        <f t="shared" si="2"/>
        <v>81.420418516169946</v>
      </c>
      <c r="K69" s="182">
        <f t="shared" si="2"/>
        <v>75.344180225281605</v>
      </c>
      <c r="L69" s="182">
        <f t="shared" si="2"/>
        <v>69.971346704871067</v>
      </c>
      <c r="M69" s="182">
        <f t="shared" si="2"/>
        <v>77.137546468401482</v>
      </c>
      <c r="N69" s="182">
        <f t="shared" si="2"/>
        <v>72.85617825793382</v>
      </c>
      <c r="O69" s="182">
        <f t="shared" si="2"/>
        <v>54.936569222283502</v>
      </c>
      <c r="P69" s="182">
        <f t="shared" si="2"/>
        <v>62.27327690447401</v>
      </c>
      <c r="Q69" s="182">
        <f t="shared" si="3"/>
        <v>59.833795013850413</v>
      </c>
      <c r="R69" s="632"/>
      <c r="S69" s="154"/>
    </row>
    <row r="70" spans="1:19" ht="11.25" customHeight="1" x14ac:dyDescent="0.2">
      <c r="A70" s="2"/>
      <c r="B70" s="227"/>
      <c r="C70" s="488"/>
      <c r="D70" s="477" t="s">
        <v>196</v>
      </c>
      <c r="E70" s="182">
        <f t="shared" si="2"/>
        <v>62.437810945273633</v>
      </c>
      <c r="F70" s="182">
        <f t="shared" si="2"/>
        <v>51.553930530164536</v>
      </c>
      <c r="G70" s="182">
        <f t="shared" si="2"/>
        <v>53.220338983050851</v>
      </c>
      <c r="H70" s="182">
        <f t="shared" si="2"/>
        <v>55.861664712778428</v>
      </c>
      <c r="I70" s="182">
        <f>+I62/I36*100</f>
        <v>81.715575620767495</v>
      </c>
      <c r="J70" s="182">
        <f t="shared" si="2"/>
        <v>76.559287183002056</v>
      </c>
      <c r="K70" s="182">
        <f t="shared" si="2"/>
        <v>71.262309758281106</v>
      </c>
      <c r="L70" s="182">
        <f t="shared" si="2"/>
        <v>77.313054499366288</v>
      </c>
      <c r="M70" s="182">
        <f t="shared" si="2"/>
        <v>36.403995560488347</v>
      </c>
      <c r="N70" s="182">
        <f t="shared" si="2"/>
        <v>55.154639175257735</v>
      </c>
      <c r="O70" s="182">
        <f t="shared" si="2"/>
        <v>60.516605166051662</v>
      </c>
      <c r="P70" s="182">
        <f t="shared" si="2"/>
        <v>58.574181117533719</v>
      </c>
      <c r="Q70" s="182">
        <f t="shared" si="3"/>
        <v>80.901856763925721</v>
      </c>
      <c r="R70" s="632"/>
      <c r="S70" s="154"/>
    </row>
    <row r="71" spans="1:19" ht="11.25" customHeight="1" x14ac:dyDescent="0.2">
      <c r="A71" s="2"/>
      <c r="B71" s="227"/>
      <c r="C71" s="488"/>
      <c r="D71" s="477" t="s">
        <v>132</v>
      </c>
      <c r="E71" s="182">
        <f t="shared" si="2"/>
        <v>79.487179487179489</v>
      </c>
      <c r="F71" s="182">
        <f t="shared" si="2"/>
        <v>65.853658536585371</v>
      </c>
      <c r="G71" s="182">
        <f t="shared" si="2"/>
        <v>70.588235294117652</v>
      </c>
      <c r="H71" s="182">
        <f t="shared" si="2"/>
        <v>71.171171171171167</v>
      </c>
      <c r="I71" s="182">
        <f t="shared" si="2"/>
        <v>72.811059907834093</v>
      </c>
      <c r="J71" s="182">
        <f t="shared" si="2"/>
        <v>82.524271844660191</v>
      </c>
      <c r="K71" s="182">
        <f t="shared" si="2"/>
        <v>75.217391304347828</v>
      </c>
      <c r="L71" s="182">
        <f t="shared" si="2"/>
        <v>77.511961722488039</v>
      </c>
      <c r="M71" s="182">
        <f t="shared" si="2"/>
        <v>92.481203007518801</v>
      </c>
      <c r="N71" s="182">
        <f t="shared" si="2"/>
        <v>48.80952380952381</v>
      </c>
      <c r="O71" s="182">
        <f t="shared" si="2"/>
        <v>68.421052631578945</v>
      </c>
      <c r="P71" s="182">
        <f t="shared" si="2"/>
        <v>65.178571428571431</v>
      </c>
      <c r="Q71" s="182">
        <f t="shared" si="3"/>
        <v>94.565217391304344</v>
      </c>
      <c r="R71" s="632"/>
      <c r="S71" s="154"/>
    </row>
    <row r="72" spans="1:19" ht="11.25" customHeight="1" x14ac:dyDescent="0.2">
      <c r="A72" s="2"/>
      <c r="B72" s="227"/>
      <c r="C72" s="488"/>
      <c r="D72" s="477" t="s">
        <v>133</v>
      </c>
      <c r="E72" s="182">
        <f t="shared" si="2"/>
        <v>78.571428571428569</v>
      </c>
      <c r="F72" s="182">
        <f t="shared" si="2"/>
        <v>46.296296296296298</v>
      </c>
      <c r="G72" s="182">
        <f t="shared" si="2"/>
        <v>75.757575757575751</v>
      </c>
      <c r="H72" s="182">
        <f t="shared" si="2"/>
        <v>56.028368794326241</v>
      </c>
      <c r="I72" s="182">
        <f t="shared" si="2"/>
        <v>61.410788381742741</v>
      </c>
      <c r="J72" s="182">
        <f t="shared" si="2"/>
        <v>60.427807486631011</v>
      </c>
      <c r="K72" s="182">
        <f t="shared" si="2"/>
        <v>50</v>
      </c>
      <c r="L72" s="182">
        <f t="shared" si="2"/>
        <v>54.751131221719461</v>
      </c>
      <c r="M72" s="182">
        <f t="shared" si="2"/>
        <v>61.386138613861384</v>
      </c>
      <c r="N72" s="182">
        <f t="shared" si="2"/>
        <v>49.43181818181818</v>
      </c>
      <c r="O72" s="182">
        <f t="shared" si="2"/>
        <v>68.421052631578945</v>
      </c>
      <c r="P72" s="182">
        <f t="shared" si="2"/>
        <v>88.068181818181827</v>
      </c>
      <c r="Q72" s="182">
        <f t="shared" si="3"/>
        <v>62.874251497005986</v>
      </c>
      <c r="R72" s="632"/>
      <c r="S72" s="154"/>
    </row>
    <row r="73" spans="1:19" ht="22.5" customHeight="1" x14ac:dyDescent="0.2">
      <c r="A73" s="2"/>
      <c r="B73" s="227"/>
      <c r="C73" s="1481" t="s">
        <v>293</v>
      </c>
      <c r="D73" s="1482"/>
      <c r="E73" s="1482"/>
      <c r="F73" s="1482"/>
      <c r="G73" s="1482"/>
      <c r="H73" s="1482"/>
      <c r="I73" s="1482"/>
      <c r="J73" s="1482"/>
      <c r="K73" s="1482"/>
      <c r="L73" s="1482"/>
      <c r="M73" s="1482"/>
      <c r="N73" s="1482"/>
      <c r="O73" s="1482"/>
      <c r="P73" s="1482"/>
      <c r="Q73" s="1482"/>
      <c r="R73" s="632"/>
      <c r="S73" s="154"/>
    </row>
    <row r="74" spans="1:19" ht="13.5" customHeight="1" x14ac:dyDescent="0.2">
      <c r="A74" s="2"/>
      <c r="B74" s="227"/>
      <c r="C74" s="42" t="s">
        <v>495</v>
      </c>
      <c r="D74" s="4"/>
      <c r="E74" s="1"/>
      <c r="F74" s="1"/>
      <c r="G74" s="4"/>
      <c r="H74" s="1"/>
      <c r="I74" s="911"/>
      <c r="J74" s="4"/>
      <c r="K74" s="1"/>
      <c r="L74" s="4"/>
      <c r="M74" s="4"/>
      <c r="N74" s="4"/>
      <c r="O74" s="4"/>
      <c r="P74" s="4"/>
      <c r="Q74" s="4"/>
      <c r="R74" s="1041"/>
      <c r="S74" s="2"/>
    </row>
    <row r="75" spans="1:19" ht="10.5" customHeight="1" x14ac:dyDescent="0.2">
      <c r="A75" s="2"/>
      <c r="B75" s="227"/>
      <c r="C75" s="1483" t="s">
        <v>402</v>
      </c>
      <c r="D75" s="1483"/>
      <c r="E75" s="1483"/>
      <c r="F75" s="1483"/>
      <c r="G75" s="1483"/>
      <c r="H75" s="1483"/>
      <c r="I75" s="1483"/>
      <c r="J75" s="1483"/>
      <c r="K75" s="1483"/>
      <c r="L75" s="1483"/>
      <c r="M75" s="1483"/>
      <c r="N75" s="1483"/>
      <c r="O75" s="1483"/>
      <c r="P75" s="1483"/>
      <c r="Q75" s="1483"/>
      <c r="R75" s="632"/>
      <c r="S75" s="2"/>
    </row>
    <row r="76" spans="1:19" ht="13.5" customHeight="1" x14ac:dyDescent="0.2">
      <c r="A76" s="2"/>
      <c r="B76" s="221">
        <v>10</v>
      </c>
      <c r="C76" s="1397">
        <v>42370</v>
      </c>
      <c r="D76" s="1397"/>
      <c r="E76" s="575"/>
      <c r="F76" s="575"/>
      <c r="G76" s="575"/>
      <c r="H76" s="575"/>
      <c r="I76" s="575"/>
      <c r="J76" s="154"/>
      <c r="K76" s="154"/>
      <c r="L76" s="633"/>
      <c r="M76" s="183"/>
      <c r="N76" s="183"/>
      <c r="O76" s="183"/>
      <c r="P76" s="633"/>
      <c r="Q76" s="1"/>
      <c r="R76" s="4"/>
      <c r="S76" s="2"/>
    </row>
  </sheetData>
  <mergeCells count="16">
    <mergeCell ref="D1:R1"/>
    <mergeCell ref="B2:D2"/>
    <mergeCell ref="C5:D6"/>
    <mergeCell ref="E5:N5"/>
    <mergeCell ref="F6:Q6"/>
    <mergeCell ref="C8:D8"/>
    <mergeCell ref="C16:D16"/>
    <mergeCell ref="C22:D22"/>
    <mergeCell ref="C23:D23"/>
    <mergeCell ref="C31:D31"/>
    <mergeCell ref="C73:Q73"/>
    <mergeCell ref="C75:Q75"/>
    <mergeCell ref="C76:D76"/>
    <mergeCell ref="C49:D49"/>
    <mergeCell ref="C53:D53"/>
    <mergeCell ref="C65:D65"/>
  </mergeCells>
  <conditionalFormatting sqref="E7:Q7">
    <cfRule type="cellIs" dxfId="11"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sheetPr>
  <dimension ref="A1:X52"/>
  <sheetViews>
    <sheetView workbookViewId="0"/>
  </sheetViews>
  <sheetFormatPr defaultRowHeight="12.75" x14ac:dyDescent="0.2"/>
  <cols>
    <col min="1" max="1" width="1" style="418" customWidth="1"/>
    <col min="2" max="2" width="2.5703125" style="418" customWidth="1"/>
    <col min="3" max="3" width="1" style="418" customWidth="1"/>
    <col min="4" max="4" width="23.42578125" style="418" customWidth="1"/>
    <col min="5" max="5" width="5.42578125" style="418" customWidth="1"/>
    <col min="6" max="6" width="5.42578125" style="413" customWidth="1"/>
    <col min="7" max="17" width="5.42578125" style="418" customWidth="1"/>
    <col min="18" max="18" width="2.5703125" style="418" customWidth="1"/>
    <col min="19" max="19" width="1" style="418" customWidth="1"/>
    <col min="20" max="16384" width="9.140625" style="418"/>
  </cols>
  <sheetData>
    <row r="1" spans="1:24" ht="13.5" customHeight="1" x14ac:dyDescent="0.2">
      <c r="A1" s="413"/>
      <c r="B1" s="1495" t="s">
        <v>325</v>
      </c>
      <c r="C1" s="1496"/>
      <c r="D1" s="1496"/>
      <c r="E1" s="1496"/>
      <c r="F1" s="1496"/>
      <c r="G1" s="1496"/>
      <c r="H1" s="1496"/>
      <c r="I1" s="450"/>
      <c r="J1" s="450"/>
      <c r="K1" s="450"/>
      <c r="L1" s="450"/>
      <c r="M1" s="450"/>
      <c r="N1" s="450"/>
      <c r="O1" s="450"/>
      <c r="P1" s="450"/>
      <c r="Q1" s="423"/>
      <c r="R1" s="423"/>
      <c r="S1" s="413"/>
    </row>
    <row r="2" spans="1:24" ht="6" customHeight="1" x14ac:dyDescent="0.2">
      <c r="A2" s="413"/>
      <c r="B2" s="634"/>
      <c r="C2" s="538"/>
      <c r="D2" s="538"/>
      <c r="E2" s="470"/>
      <c r="F2" s="470"/>
      <c r="G2" s="470"/>
      <c r="H2" s="470"/>
      <c r="I2" s="470"/>
      <c r="J2" s="470"/>
      <c r="K2" s="470"/>
      <c r="L2" s="470"/>
      <c r="M2" s="470"/>
      <c r="N2" s="470"/>
      <c r="O2" s="470"/>
      <c r="P2" s="470"/>
      <c r="Q2" s="470"/>
      <c r="R2" s="422"/>
      <c r="S2" s="413"/>
    </row>
    <row r="3" spans="1:24" ht="13.5" customHeight="1" thickBot="1" x14ac:dyDescent="0.25">
      <c r="A3" s="413"/>
      <c r="B3" s="423"/>
      <c r="C3" s="423"/>
      <c r="D3" s="423"/>
      <c r="E3" s="592"/>
      <c r="F3" s="592"/>
      <c r="G3" s="592"/>
      <c r="H3" s="592"/>
      <c r="I3" s="592"/>
      <c r="J3" s="592"/>
      <c r="K3" s="592"/>
      <c r="L3" s="592"/>
      <c r="M3" s="592"/>
      <c r="N3" s="592"/>
      <c r="O3" s="592"/>
      <c r="P3" s="592"/>
      <c r="Q3" s="592" t="s">
        <v>73</v>
      </c>
      <c r="R3" s="636"/>
      <c r="S3" s="413"/>
    </row>
    <row r="4" spans="1:24" s="427" customFormat="1" ht="13.5" customHeight="1" thickBot="1" x14ac:dyDescent="0.25">
      <c r="A4" s="425"/>
      <c r="B4" s="426"/>
      <c r="C4" s="637" t="s">
        <v>226</v>
      </c>
      <c r="D4" s="638"/>
      <c r="E4" s="638"/>
      <c r="F4" s="638"/>
      <c r="G4" s="638"/>
      <c r="H4" s="638"/>
      <c r="I4" s="638"/>
      <c r="J4" s="638"/>
      <c r="K4" s="638"/>
      <c r="L4" s="638"/>
      <c r="M4" s="638"/>
      <c r="N4" s="638"/>
      <c r="O4" s="638"/>
      <c r="P4" s="638"/>
      <c r="Q4" s="639"/>
      <c r="R4" s="636"/>
      <c r="S4" s="425"/>
      <c r="T4" s="770"/>
      <c r="U4" s="770"/>
      <c r="V4" s="770"/>
      <c r="W4" s="770"/>
      <c r="X4" s="770"/>
    </row>
    <row r="5" spans="1:24" ht="4.5" customHeight="1" x14ac:dyDescent="0.2">
      <c r="A5" s="413"/>
      <c r="B5" s="423"/>
      <c r="C5" s="1497" t="s">
        <v>78</v>
      </c>
      <c r="D5" s="1497"/>
      <c r="E5" s="539"/>
      <c r="F5" s="539"/>
      <c r="G5" s="539"/>
      <c r="H5" s="539"/>
      <c r="I5" s="539"/>
      <c r="J5" s="539"/>
      <c r="K5" s="539"/>
      <c r="L5" s="539"/>
      <c r="M5" s="539"/>
      <c r="N5" s="539"/>
      <c r="O5" s="539"/>
      <c r="P5" s="539"/>
      <c r="Q5" s="539"/>
      <c r="R5" s="636"/>
      <c r="S5" s="413"/>
      <c r="T5" s="443"/>
      <c r="U5" s="443"/>
      <c r="V5" s="443"/>
      <c r="W5" s="443"/>
      <c r="X5" s="443"/>
    </row>
    <row r="6" spans="1:24" ht="13.5" customHeight="1" x14ac:dyDescent="0.2">
      <c r="A6" s="413"/>
      <c r="B6" s="423"/>
      <c r="C6" s="1497"/>
      <c r="D6" s="1497"/>
      <c r="E6" s="1314" t="s">
        <v>553</v>
      </c>
      <c r="F6" s="1499" t="s">
        <v>554</v>
      </c>
      <c r="G6" s="1499"/>
      <c r="H6" s="1499"/>
      <c r="I6" s="1499"/>
      <c r="J6" s="1499"/>
      <c r="K6" s="1499"/>
      <c r="L6" s="1499"/>
      <c r="M6" s="1499"/>
      <c r="N6" s="1499"/>
      <c r="O6" s="1499"/>
      <c r="P6" s="1499"/>
      <c r="Q6" s="1499"/>
      <c r="R6" s="636"/>
      <c r="S6" s="413"/>
      <c r="T6" s="443"/>
      <c r="U6" s="443"/>
      <c r="V6" s="443"/>
      <c r="W6" s="443"/>
      <c r="X6" s="443"/>
    </row>
    <row r="7" spans="1:24" x14ac:dyDescent="0.2">
      <c r="A7" s="413"/>
      <c r="B7" s="423"/>
      <c r="C7" s="428"/>
      <c r="D7" s="428"/>
      <c r="E7" s="744" t="s">
        <v>94</v>
      </c>
      <c r="F7" s="744" t="s">
        <v>93</v>
      </c>
      <c r="G7" s="744" t="s">
        <v>104</v>
      </c>
      <c r="H7" s="744" t="s">
        <v>103</v>
      </c>
      <c r="I7" s="744" t="s">
        <v>102</v>
      </c>
      <c r="J7" s="744" t="s">
        <v>101</v>
      </c>
      <c r="K7" s="744" t="s">
        <v>100</v>
      </c>
      <c r="L7" s="744" t="s">
        <v>99</v>
      </c>
      <c r="M7" s="744" t="s">
        <v>98</v>
      </c>
      <c r="N7" s="744" t="s">
        <v>97</v>
      </c>
      <c r="O7" s="744" t="s">
        <v>96</v>
      </c>
      <c r="P7" s="744" t="s">
        <v>95</v>
      </c>
      <c r="Q7" s="744" t="s">
        <v>94</v>
      </c>
      <c r="R7" s="424"/>
      <c r="S7" s="413"/>
      <c r="T7" s="443"/>
      <c r="U7" s="443"/>
      <c r="V7" s="834"/>
      <c r="W7" s="443"/>
      <c r="X7" s="443"/>
    </row>
    <row r="8" spans="1:24" s="643" customFormat="1" ht="22.5" customHeight="1" x14ac:dyDescent="0.2">
      <c r="A8" s="640"/>
      <c r="B8" s="641"/>
      <c r="C8" s="1498" t="s">
        <v>68</v>
      </c>
      <c r="D8" s="1498"/>
      <c r="E8" s="409">
        <v>849175</v>
      </c>
      <c r="F8" s="410">
        <v>856536</v>
      </c>
      <c r="G8" s="410">
        <v>845126</v>
      </c>
      <c r="H8" s="410">
        <v>835626</v>
      </c>
      <c r="I8" s="410">
        <v>818822</v>
      </c>
      <c r="J8" s="410">
        <v>796466</v>
      </c>
      <c r="K8" s="410">
        <v>776883</v>
      </c>
      <c r="L8" s="410">
        <v>764836</v>
      </c>
      <c r="M8" s="410">
        <v>757282</v>
      </c>
      <c r="N8" s="410">
        <v>759019</v>
      </c>
      <c r="O8" s="410">
        <v>763098</v>
      </c>
      <c r="P8" s="410">
        <v>766983</v>
      </c>
      <c r="Q8" s="410">
        <v>763346</v>
      </c>
      <c r="R8" s="642"/>
      <c r="S8" s="640"/>
      <c r="T8" s="443"/>
      <c r="U8" s="443"/>
      <c r="V8" s="835"/>
      <c r="W8" s="443"/>
      <c r="X8" s="443"/>
    </row>
    <row r="9" spans="1:24" s="427" customFormat="1" ht="18.75" customHeight="1" x14ac:dyDescent="0.2">
      <c r="A9" s="425"/>
      <c r="B9" s="426"/>
      <c r="C9" s="432"/>
      <c r="D9" s="472" t="s">
        <v>335</v>
      </c>
      <c r="E9" s="473">
        <v>598581</v>
      </c>
      <c r="F9" s="474">
        <v>615654</v>
      </c>
      <c r="G9" s="474">
        <v>604314</v>
      </c>
      <c r="H9" s="474">
        <v>590605</v>
      </c>
      <c r="I9" s="474">
        <v>573382</v>
      </c>
      <c r="J9" s="474">
        <v>554070</v>
      </c>
      <c r="K9" s="474">
        <v>536656</v>
      </c>
      <c r="L9" s="474">
        <v>532698</v>
      </c>
      <c r="M9" s="474">
        <v>536581</v>
      </c>
      <c r="N9" s="474">
        <v>538713</v>
      </c>
      <c r="O9" s="474">
        <v>542030</v>
      </c>
      <c r="P9" s="474">
        <v>550250</v>
      </c>
      <c r="Q9" s="474">
        <v>555167</v>
      </c>
      <c r="R9" s="456"/>
      <c r="S9" s="425"/>
      <c r="T9" s="770"/>
      <c r="U9" s="836"/>
      <c r="V9" s="835"/>
      <c r="W9" s="770"/>
      <c r="X9" s="770"/>
    </row>
    <row r="10" spans="1:24" s="427" customFormat="1" ht="18.75" customHeight="1" x14ac:dyDescent="0.2">
      <c r="A10" s="425"/>
      <c r="B10" s="426"/>
      <c r="C10" s="432"/>
      <c r="D10" s="472" t="s">
        <v>227</v>
      </c>
      <c r="E10" s="473">
        <v>63950</v>
      </c>
      <c r="F10" s="474">
        <v>64153</v>
      </c>
      <c r="G10" s="474">
        <v>62270</v>
      </c>
      <c r="H10" s="474">
        <v>61790</v>
      </c>
      <c r="I10" s="474">
        <v>62352</v>
      </c>
      <c r="J10" s="474">
        <v>62548</v>
      </c>
      <c r="K10" s="474">
        <v>61512</v>
      </c>
      <c r="L10" s="474">
        <v>61827</v>
      </c>
      <c r="M10" s="474">
        <v>62274</v>
      </c>
      <c r="N10" s="474">
        <v>62435</v>
      </c>
      <c r="O10" s="474">
        <v>64281</v>
      </c>
      <c r="P10" s="474">
        <v>64661</v>
      </c>
      <c r="Q10" s="474">
        <v>63766</v>
      </c>
      <c r="R10" s="456"/>
      <c r="S10" s="425"/>
      <c r="T10" s="770"/>
      <c r="U10" s="770"/>
      <c r="V10" s="835"/>
      <c r="W10" s="770"/>
      <c r="X10" s="770"/>
    </row>
    <row r="11" spans="1:24" s="427" customFormat="1" ht="18.75" customHeight="1" x14ac:dyDescent="0.2">
      <c r="A11" s="425"/>
      <c r="B11" s="426"/>
      <c r="C11" s="432"/>
      <c r="D11" s="472" t="s">
        <v>228</v>
      </c>
      <c r="E11" s="473">
        <v>165708</v>
      </c>
      <c r="F11" s="474">
        <v>155570</v>
      </c>
      <c r="G11" s="474">
        <v>156701</v>
      </c>
      <c r="H11" s="474">
        <v>160963</v>
      </c>
      <c r="I11" s="474">
        <v>160168</v>
      </c>
      <c r="J11" s="474">
        <v>158051</v>
      </c>
      <c r="K11" s="474">
        <v>155892</v>
      </c>
      <c r="L11" s="474">
        <v>146321</v>
      </c>
      <c r="M11" s="474">
        <v>135308</v>
      </c>
      <c r="N11" s="474">
        <v>134594</v>
      </c>
      <c r="O11" s="474">
        <v>133858</v>
      </c>
      <c r="P11" s="474">
        <v>129471</v>
      </c>
      <c r="Q11" s="474">
        <v>122486</v>
      </c>
      <c r="R11" s="456"/>
      <c r="S11" s="425"/>
      <c r="T11" s="770"/>
      <c r="U11" s="770"/>
      <c r="V11" s="835"/>
      <c r="W11" s="770"/>
      <c r="X11" s="770"/>
    </row>
    <row r="12" spans="1:24" s="427" customFormat="1" ht="22.5" customHeight="1" x14ac:dyDescent="0.2">
      <c r="A12" s="425"/>
      <c r="B12" s="426"/>
      <c r="C12" s="432"/>
      <c r="D12" s="475" t="s">
        <v>336</v>
      </c>
      <c r="E12" s="473">
        <v>20936</v>
      </c>
      <c r="F12" s="474">
        <v>21159</v>
      </c>
      <c r="G12" s="474">
        <v>21841</v>
      </c>
      <c r="H12" s="474">
        <v>22268</v>
      </c>
      <c r="I12" s="474">
        <v>22920</v>
      </c>
      <c r="J12" s="474">
        <v>21797</v>
      </c>
      <c r="K12" s="474">
        <v>22823</v>
      </c>
      <c r="L12" s="474">
        <v>23990</v>
      </c>
      <c r="M12" s="474">
        <v>23119</v>
      </c>
      <c r="N12" s="474">
        <v>23277</v>
      </c>
      <c r="O12" s="474">
        <v>22929</v>
      </c>
      <c r="P12" s="474">
        <v>22601</v>
      </c>
      <c r="Q12" s="474">
        <v>21927</v>
      </c>
      <c r="R12" s="456"/>
      <c r="S12" s="425"/>
      <c r="T12" s="770"/>
      <c r="U12" s="770"/>
      <c r="V12" s="835"/>
      <c r="W12" s="770"/>
      <c r="X12" s="770"/>
    </row>
    <row r="13" spans="1:24" ht="15.75" customHeight="1" thickBot="1" x14ac:dyDescent="0.25">
      <c r="A13" s="413"/>
      <c r="B13" s="423"/>
      <c r="C13" s="428"/>
      <c r="D13" s="428"/>
      <c r="E13" s="592"/>
      <c r="F13" s="592"/>
      <c r="G13" s="592"/>
      <c r="H13" s="592"/>
      <c r="I13" s="592"/>
      <c r="J13" s="592"/>
      <c r="K13" s="592"/>
      <c r="L13" s="592"/>
      <c r="M13" s="592"/>
      <c r="N13" s="592"/>
      <c r="O13" s="592"/>
      <c r="P13" s="592"/>
      <c r="Q13" s="485"/>
      <c r="R13" s="424"/>
      <c r="S13" s="413"/>
      <c r="T13" s="443"/>
      <c r="U13" s="443"/>
      <c r="V13" s="835"/>
      <c r="W13" s="443"/>
      <c r="X13" s="443"/>
    </row>
    <row r="14" spans="1:24" ht="13.5" customHeight="1" thickBot="1" x14ac:dyDescent="0.25">
      <c r="A14" s="413"/>
      <c r="B14" s="423"/>
      <c r="C14" s="637" t="s">
        <v>25</v>
      </c>
      <c r="D14" s="638"/>
      <c r="E14" s="638"/>
      <c r="F14" s="638"/>
      <c r="G14" s="638"/>
      <c r="H14" s="638"/>
      <c r="I14" s="638"/>
      <c r="J14" s="638"/>
      <c r="K14" s="638"/>
      <c r="L14" s="638"/>
      <c r="M14" s="638"/>
      <c r="N14" s="638"/>
      <c r="O14" s="638"/>
      <c r="P14" s="638"/>
      <c r="Q14" s="639"/>
      <c r="R14" s="424"/>
      <c r="S14" s="413"/>
      <c r="T14" s="443"/>
      <c r="U14" s="443"/>
      <c r="V14" s="835"/>
      <c r="W14" s="443"/>
      <c r="X14" s="443"/>
    </row>
    <row r="15" spans="1:24" ht="9.75" customHeight="1" x14ac:dyDescent="0.2">
      <c r="A15" s="413"/>
      <c r="B15" s="423"/>
      <c r="C15" s="1497" t="s">
        <v>78</v>
      </c>
      <c r="D15" s="1497"/>
      <c r="E15" s="431"/>
      <c r="F15" s="431"/>
      <c r="G15" s="431"/>
      <c r="H15" s="431"/>
      <c r="I15" s="431"/>
      <c r="J15" s="431"/>
      <c r="K15" s="431"/>
      <c r="L15" s="431"/>
      <c r="M15" s="431"/>
      <c r="N15" s="431"/>
      <c r="O15" s="431"/>
      <c r="P15" s="431"/>
      <c r="Q15" s="521"/>
      <c r="R15" s="424"/>
      <c r="S15" s="413"/>
      <c r="T15" s="443"/>
      <c r="U15" s="443"/>
      <c r="V15" s="835"/>
      <c r="W15" s="443"/>
      <c r="X15" s="443"/>
    </row>
    <row r="16" spans="1:24" s="643" customFormat="1" ht="22.5" customHeight="1" x14ac:dyDescent="0.2">
      <c r="A16" s="640"/>
      <c r="B16" s="641"/>
      <c r="C16" s="1498" t="s">
        <v>68</v>
      </c>
      <c r="D16" s="1498"/>
      <c r="E16" s="409">
        <f t="shared" ref="E16:P16" si="0">+E9</f>
        <v>598581</v>
      </c>
      <c r="F16" s="410">
        <f t="shared" si="0"/>
        <v>615654</v>
      </c>
      <c r="G16" s="410">
        <f t="shared" si="0"/>
        <v>604314</v>
      </c>
      <c r="H16" s="410">
        <f t="shared" si="0"/>
        <v>590605</v>
      </c>
      <c r="I16" s="410">
        <f t="shared" si="0"/>
        <v>573382</v>
      </c>
      <c r="J16" s="410">
        <f t="shared" si="0"/>
        <v>554070</v>
      </c>
      <c r="K16" s="410">
        <f t="shared" si="0"/>
        <v>536656</v>
      </c>
      <c r="L16" s="410">
        <f t="shared" si="0"/>
        <v>532698</v>
      </c>
      <c r="M16" s="410">
        <f t="shared" si="0"/>
        <v>536581</v>
      </c>
      <c r="N16" s="410">
        <f t="shared" si="0"/>
        <v>538713</v>
      </c>
      <c r="O16" s="410">
        <f t="shared" si="0"/>
        <v>542030</v>
      </c>
      <c r="P16" s="410">
        <f t="shared" si="0"/>
        <v>550250</v>
      </c>
      <c r="Q16" s="410">
        <f>+Q9</f>
        <v>555167</v>
      </c>
      <c r="R16" s="642"/>
      <c r="S16" s="640"/>
      <c r="T16" s="837"/>
      <c r="U16" s="871"/>
      <c r="V16" s="835"/>
      <c r="W16" s="1038"/>
      <c r="X16" s="837"/>
    </row>
    <row r="17" spans="1:24" ht="22.5" customHeight="1" x14ac:dyDescent="0.2">
      <c r="A17" s="413"/>
      <c r="B17" s="423"/>
      <c r="C17" s="591"/>
      <c r="D17" s="477" t="s">
        <v>72</v>
      </c>
      <c r="E17" s="152">
        <v>291462</v>
      </c>
      <c r="F17" s="162">
        <v>299432</v>
      </c>
      <c r="G17" s="162">
        <v>294294</v>
      </c>
      <c r="H17" s="162">
        <v>287168</v>
      </c>
      <c r="I17" s="162">
        <v>278654</v>
      </c>
      <c r="J17" s="162">
        <v>268637</v>
      </c>
      <c r="K17" s="162">
        <v>256915</v>
      </c>
      <c r="L17" s="162">
        <v>252539</v>
      </c>
      <c r="M17" s="162">
        <v>252227</v>
      </c>
      <c r="N17" s="162">
        <v>253291</v>
      </c>
      <c r="O17" s="162">
        <v>256753</v>
      </c>
      <c r="P17" s="162">
        <v>262397</v>
      </c>
      <c r="Q17" s="162">
        <v>267051</v>
      </c>
      <c r="R17" s="424"/>
      <c r="S17" s="413"/>
      <c r="T17" s="443"/>
      <c r="U17" s="443"/>
      <c r="V17" s="1039"/>
      <c r="W17" s="974"/>
      <c r="X17" s="443"/>
    </row>
    <row r="18" spans="1:24" ht="15.75" customHeight="1" x14ac:dyDescent="0.2">
      <c r="A18" s="413"/>
      <c r="B18" s="423"/>
      <c r="C18" s="591"/>
      <c r="D18" s="477" t="s">
        <v>71</v>
      </c>
      <c r="E18" s="152">
        <v>307119</v>
      </c>
      <c r="F18" s="162">
        <v>316222</v>
      </c>
      <c r="G18" s="162">
        <v>310020</v>
      </c>
      <c r="H18" s="162">
        <v>303437</v>
      </c>
      <c r="I18" s="162">
        <v>294728</v>
      </c>
      <c r="J18" s="162">
        <v>285433</v>
      </c>
      <c r="K18" s="162">
        <v>279741</v>
      </c>
      <c r="L18" s="162">
        <v>280159</v>
      </c>
      <c r="M18" s="162">
        <v>284354</v>
      </c>
      <c r="N18" s="162">
        <v>285422</v>
      </c>
      <c r="O18" s="162">
        <v>285277</v>
      </c>
      <c r="P18" s="162">
        <v>287853</v>
      </c>
      <c r="Q18" s="162">
        <v>288116</v>
      </c>
      <c r="R18" s="424"/>
      <c r="S18" s="413"/>
      <c r="T18" s="443"/>
      <c r="U18" s="443"/>
      <c r="V18" s="835"/>
      <c r="W18" s="443"/>
      <c r="X18" s="443"/>
    </row>
    <row r="19" spans="1:24" ht="22.5" customHeight="1" x14ac:dyDescent="0.2">
      <c r="A19" s="413"/>
      <c r="B19" s="423"/>
      <c r="C19" s="591"/>
      <c r="D19" s="477" t="s">
        <v>229</v>
      </c>
      <c r="E19" s="152">
        <v>73837</v>
      </c>
      <c r="F19" s="162">
        <v>77891</v>
      </c>
      <c r="G19" s="162">
        <v>76570</v>
      </c>
      <c r="H19" s="162">
        <v>74342</v>
      </c>
      <c r="I19" s="162">
        <v>69680</v>
      </c>
      <c r="J19" s="162">
        <v>65808</v>
      </c>
      <c r="K19" s="162">
        <v>60609</v>
      </c>
      <c r="L19" s="162">
        <v>60832</v>
      </c>
      <c r="M19" s="162">
        <v>63155</v>
      </c>
      <c r="N19" s="162">
        <v>67548</v>
      </c>
      <c r="O19" s="162">
        <v>71287</v>
      </c>
      <c r="P19" s="162">
        <v>71290</v>
      </c>
      <c r="Q19" s="162">
        <v>69222</v>
      </c>
      <c r="R19" s="424"/>
      <c r="S19" s="413"/>
      <c r="T19" s="443"/>
      <c r="U19" s="443"/>
      <c r="V19" s="835"/>
      <c r="W19" s="443"/>
      <c r="X19" s="443"/>
    </row>
    <row r="20" spans="1:24" ht="15.75" customHeight="1" x14ac:dyDescent="0.2">
      <c r="A20" s="413"/>
      <c r="B20" s="423"/>
      <c r="C20" s="591"/>
      <c r="D20" s="477" t="s">
        <v>230</v>
      </c>
      <c r="E20" s="152">
        <v>524744</v>
      </c>
      <c r="F20" s="162">
        <v>537763</v>
      </c>
      <c r="G20" s="162">
        <v>527744</v>
      </c>
      <c r="H20" s="162">
        <v>516263</v>
      </c>
      <c r="I20" s="162">
        <v>503702</v>
      </c>
      <c r="J20" s="162">
        <v>488262</v>
      </c>
      <c r="K20" s="162">
        <v>476047</v>
      </c>
      <c r="L20" s="162">
        <v>471866</v>
      </c>
      <c r="M20" s="162">
        <v>473426</v>
      </c>
      <c r="N20" s="162">
        <v>471165</v>
      </c>
      <c r="O20" s="162">
        <v>470743</v>
      </c>
      <c r="P20" s="162">
        <v>478960</v>
      </c>
      <c r="Q20" s="162">
        <v>485945</v>
      </c>
      <c r="R20" s="424"/>
      <c r="S20" s="413"/>
      <c r="T20" s="835"/>
      <c r="U20" s="974"/>
      <c r="V20" s="835"/>
      <c r="W20" s="443"/>
      <c r="X20" s="443"/>
    </row>
    <row r="21" spans="1:24" ht="22.5" customHeight="1" x14ac:dyDescent="0.2">
      <c r="A21" s="413"/>
      <c r="B21" s="423"/>
      <c r="C21" s="591"/>
      <c r="D21" s="477" t="s">
        <v>219</v>
      </c>
      <c r="E21" s="152">
        <v>64357</v>
      </c>
      <c r="F21" s="162">
        <v>66823</v>
      </c>
      <c r="G21" s="162">
        <v>65435</v>
      </c>
      <c r="H21" s="162">
        <v>64130</v>
      </c>
      <c r="I21" s="162">
        <v>61280</v>
      </c>
      <c r="J21" s="162">
        <v>58854</v>
      </c>
      <c r="K21" s="162">
        <v>55386</v>
      </c>
      <c r="L21" s="162">
        <v>56806</v>
      </c>
      <c r="M21" s="162">
        <v>59466</v>
      </c>
      <c r="N21" s="162">
        <v>62630</v>
      </c>
      <c r="O21" s="162">
        <v>63545</v>
      </c>
      <c r="P21" s="162">
        <v>62182</v>
      </c>
      <c r="Q21" s="162">
        <v>59726</v>
      </c>
      <c r="R21" s="424"/>
      <c r="S21" s="413"/>
      <c r="T21" s="443"/>
      <c r="U21" s="974"/>
      <c r="V21" s="1036"/>
      <c r="W21" s="835"/>
      <c r="X21" s="443"/>
    </row>
    <row r="22" spans="1:24" ht="15.75" customHeight="1" x14ac:dyDescent="0.2">
      <c r="A22" s="413"/>
      <c r="B22" s="423"/>
      <c r="C22" s="591"/>
      <c r="D22" s="477" t="s">
        <v>231</v>
      </c>
      <c r="E22" s="152">
        <v>534224</v>
      </c>
      <c r="F22" s="162">
        <v>548831</v>
      </c>
      <c r="G22" s="162">
        <v>538879</v>
      </c>
      <c r="H22" s="162">
        <v>526475</v>
      </c>
      <c r="I22" s="162">
        <v>512102</v>
      </c>
      <c r="J22" s="162">
        <v>495216</v>
      </c>
      <c r="K22" s="162">
        <v>481270</v>
      </c>
      <c r="L22" s="162">
        <v>475892</v>
      </c>
      <c r="M22" s="162">
        <v>477115</v>
      </c>
      <c r="N22" s="162">
        <v>476083</v>
      </c>
      <c r="O22" s="162">
        <v>478485</v>
      </c>
      <c r="P22" s="162">
        <v>488068</v>
      </c>
      <c r="Q22" s="162">
        <v>495441</v>
      </c>
      <c r="R22" s="424"/>
      <c r="S22" s="413"/>
      <c r="T22" s="443"/>
      <c r="U22" s="974"/>
      <c r="V22" s="1036"/>
      <c r="W22" s="443"/>
      <c r="X22" s="443"/>
    </row>
    <row r="23" spans="1:24" ht="15" customHeight="1" x14ac:dyDescent="0.2">
      <c r="A23" s="413"/>
      <c r="B23" s="423"/>
      <c r="C23" s="477"/>
      <c r="D23" s="479" t="s">
        <v>339</v>
      </c>
      <c r="E23" s="152">
        <v>21184</v>
      </c>
      <c r="F23" s="162">
        <v>21962</v>
      </c>
      <c r="G23" s="162">
        <v>21776</v>
      </c>
      <c r="H23" s="162">
        <v>21245</v>
      </c>
      <c r="I23" s="162">
        <v>19549</v>
      </c>
      <c r="J23" s="162">
        <v>18270</v>
      </c>
      <c r="K23" s="162">
        <v>18011</v>
      </c>
      <c r="L23" s="162">
        <v>18259</v>
      </c>
      <c r="M23" s="162">
        <v>18056</v>
      </c>
      <c r="N23" s="162">
        <v>18258</v>
      </c>
      <c r="O23" s="162">
        <v>19450</v>
      </c>
      <c r="P23" s="162">
        <v>19787</v>
      </c>
      <c r="Q23" s="162">
        <v>20944</v>
      </c>
      <c r="R23" s="424"/>
      <c r="S23" s="413"/>
      <c r="T23" s="443"/>
      <c r="U23" s="443"/>
      <c r="V23" s="835"/>
      <c r="W23" s="443"/>
      <c r="X23" s="443"/>
    </row>
    <row r="24" spans="1:24" ht="15" customHeight="1" x14ac:dyDescent="0.2">
      <c r="A24" s="413"/>
      <c r="B24" s="423"/>
      <c r="C24" s="206"/>
      <c r="D24" s="98" t="s">
        <v>220</v>
      </c>
      <c r="E24" s="152">
        <v>161617</v>
      </c>
      <c r="F24" s="162">
        <v>164328</v>
      </c>
      <c r="G24" s="162">
        <v>160659</v>
      </c>
      <c r="H24" s="162">
        <v>155959</v>
      </c>
      <c r="I24" s="162">
        <v>152477</v>
      </c>
      <c r="J24" s="162">
        <v>147675</v>
      </c>
      <c r="K24" s="162">
        <v>142345</v>
      </c>
      <c r="L24" s="162">
        <v>138860</v>
      </c>
      <c r="M24" s="162">
        <v>138725</v>
      </c>
      <c r="N24" s="162">
        <v>136398</v>
      </c>
      <c r="O24" s="162">
        <v>135587</v>
      </c>
      <c r="P24" s="162">
        <v>136236</v>
      </c>
      <c r="Q24" s="162">
        <v>137870</v>
      </c>
      <c r="R24" s="424"/>
      <c r="S24" s="413"/>
      <c r="T24" s="443"/>
      <c r="U24" s="443"/>
      <c r="V24" s="835"/>
      <c r="W24" s="443"/>
      <c r="X24" s="443"/>
    </row>
    <row r="25" spans="1:24" ht="15" customHeight="1" x14ac:dyDescent="0.2">
      <c r="A25" s="413"/>
      <c r="B25" s="423"/>
      <c r="C25" s="206"/>
      <c r="D25" s="98" t="s">
        <v>168</v>
      </c>
      <c r="E25" s="152">
        <v>348394</v>
      </c>
      <c r="F25" s="162">
        <v>359368</v>
      </c>
      <c r="G25" s="162">
        <v>353415</v>
      </c>
      <c r="H25" s="162">
        <v>346351</v>
      </c>
      <c r="I25" s="162">
        <v>337306</v>
      </c>
      <c r="J25" s="162">
        <v>326554</v>
      </c>
      <c r="K25" s="162">
        <v>318256</v>
      </c>
      <c r="L25" s="162">
        <v>316189</v>
      </c>
      <c r="M25" s="162">
        <v>317806</v>
      </c>
      <c r="N25" s="162">
        <v>318515</v>
      </c>
      <c r="O25" s="162">
        <v>319559</v>
      </c>
      <c r="P25" s="162">
        <v>327720</v>
      </c>
      <c r="Q25" s="162">
        <v>331958</v>
      </c>
      <c r="R25" s="424"/>
      <c r="S25" s="413"/>
      <c r="T25" s="443"/>
      <c r="U25" s="443"/>
      <c r="V25" s="835"/>
      <c r="W25" s="443"/>
      <c r="X25" s="443"/>
    </row>
    <row r="26" spans="1:24" ht="15" customHeight="1" x14ac:dyDescent="0.2">
      <c r="A26" s="413"/>
      <c r="B26" s="423"/>
      <c r="C26" s="206"/>
      <c r="D26" s="98" t="s">
        <v>221</v>
      </c>
      <c r="E26" s="152">
        <v>3029</v>
      </c>
      <c r="F26" s="162">
        <v>3173</v>
      </c>
      <c r="G26" s="162">
        <v>3029</v>
      </c>
      <c r="H26" s="162">
        <v>2920</v>
      </c>
      <c r="I26" s="162">
        <v>2770</v>
      </c>
      <c r="J26" s="162">
        <v>2717</v>
      </c>
      <c r="K26" s="162">
        <v>2658</v>
      </c>
      <c r="L26" s="162">
        <v>2584</v>
      </c>
      <c r="M26" s="162">
        <v>2528</v>
      </c>
      <c r="N26" s="162">
        <v>2912</v>
      </c>
      <c r="O26" s="162">
        <v>3889</v>
      </c>
      <c r="P26" s="162">
        <v>4325</v>
      </c>
      <c r="Q26" s="162">
        <v>4669</v>
      </c>
      <c r="R26" s="424"/>
      <c r="S26" s="413"/>
      <c r="T26" s="443"/>
      <c r="U26" s="443"/>
      <c r="V26" s="835"/>
      <c r="W26" s="443"/>
      <c r="X26" s="443"/>
    </row>
    <row r="27" spans="1:24" ht="22.5" customHeight="1" x14ac:dyDescent="0.2">
      <c r="A27" s="413"/>
      <c r="B27" s="423"/>
      <c r="C27" s="591"/>
      <c r="D27" s="477" t="s">
        <v>232</v>
      </c>
      <c r="E27" s="152">
        <v>303702</v>
      </c>
      <c r="F27" s="162">
        <v>312019</v>
      </c>
      <c r="G27" s="162">
        <v>306211</v>
      </c>
      <c r="H27" s="162">
        <v>299717</v>
      </c>
      <c r="I27" s="162">
        <v>287635</v>
      </c>
      <c r="J27" s="162">
        <v>274700</v>
      </c>
      <c r="K27" s="162">
        <v>263390</v>
      </c>
      <c r="L27" s="162">
        <v>263682</v>
      </c>
      <c r="M27" s="162">
        <v>268234</v>
      </c>
      <c r="N27" s="162">
        <v>272614</v>
      </c>
      <c r="O27" s="162">
        <v>278941</v>
      </c>
      <c r="P27" s="162">
        <v>287609</v>
      </c>
      <c r="Q27" s="162">
        <v>295128</v>
      </c>
      <c r="R27" s="424"/>
      <c r="S27" s="413"/>
      <c r="T27" s="443"/>
      <c r="U27" s="871"/>
      <c r="V27" s="835"/>
      <c r="W27" s="443"/>
      <c r="X27" s="443"/>
    </row>
    <row r="28" spans="1:24" ht="15.75" customHeight="1" x14ac:dyDescent="0.2">
      <c r="A28" s="413"/>
      <c r="B28" s="423"/>
      <c r="C28" s="591"/>
      <c r="D28" s="477" t="s">
        <v>233</v>
      </c>
      <c r="E28" s="152">
        <v>294879</v>
      </c>
      <c r="F28" s="162">
        <v>303635</v>
      </c>
      <c r="G28" s="162">
        <v>298103</v>
      </c>
      <c r="H28" s="162">
        <v>290888</v>
      </c>
      <c r="I28" s="162">
        <v>285747</v>
      </c>
      <c r="J28" s="162">
        <v>279370</v>
      </c>
      <c r="K28" s="162">
        <v>273266</v>
      </c>
      <c r="L28" s="162">
        <v>269016</v>
      </c>
      <c r="M28" s="162">
        <v>268347</v>
      </c>
      <c r="N28" s="162">
        <v>266099</v>
      </c>
      <c r="O28" s="162">
        <v>263089</v>
      </c>
      <c r="P28" s="162">
        <v>262641</v>
      </c>
      <c r="Q28" s="162">
        <v>260039</v>
      </c>
      <c r="R28" s="424"/>
      <c r="S28" s="413"/>
      <c r="T28" s="443"/>
      <c r="U28" s="871"/>
      <c r="V28" s="835"/>
      <c r="W28" s="443"/>
      <c r="X28" s="443"/>
    </row>
    <row r="29" spans="1:24" ht="22.5" customHeight="1" x14ac:dyDescent="0.2">
      <c r="A29" s="413"/>
      <c r="B29" s="423"/>
      <c r="C29" s="591"/>
      <c r="D29" s="477" t="s">
        <v>234</v>
      </c>
      <c r="E29" s="152">
        <v>33925</v>
      </c>
      <c r="F29" s="162">
        <v>34491</v>
      </c>
      <c r="G29" s="162">
        <v>33797</v>
      </c>
      <c r="H29" s="162">
        <v>33607</v>
      </c>
      <c r="I29" s="162">
        <v>33220</v>
      </c>
      <c r="J29" s="162">
        <v>32421</v>
      </c>
      <c r="K29" s="162">
        <v>31794</v>
      </c>
      <c r="L29" s="162">
        <v>31455</v>
      </c>
      <c r="M29" s="162">
        <v>31138</v>
      </c>
      <c r="N29" s="162">
        <v>30953</v>
      </c>
      <c r="O29" s="162">
        <v>31155</v>
      </c>
      <c r="P29" s="162">
        <v>31440</v>
      </c>
      <c r="Q29" s="162">
        <v>31614</v>
      </c>
      <c r="R29" s="424"/>
      <c r="S29" s="413"/>
      <c r="T29" s="443"/>
      <c r="U29" s="443"/>
      <c r="V29" s="835"/>
      <c r="W29" s="443"/>
      <c r="X29" s="443"/>
    </row>
    <row r="30" spans="1:24" ht="15.75" customHeight="1" x14ac:dyDescent="0.2">
      <c r="A30" s="413"/>
      <c r="B30" s="423"/>
      <c r="C30" s="591"/>
      <c r="D30" s="477" t="s">
        <v>235</v>
      </c>
      <c r="E30" s="152">
        <v>130887</v>
      </c>
      <c r="F30" s="162">
        <v>131991</v>
      </c>
      <c r="G30" s="162">
        <v>129126</v>
      </c>
      <c r="H30" s="162">
        <v>126330</v>
      </c>
      <c r="I30" s="162">
        <v>123161</v>
      </c>
      <c r="J30" s="162">
        <v>118841</v>
      </c>
      <c r="K30" s="162">
        <v>116703</v>
      </c>
      <c r="L30" s="162">
        <v>114433</v>
      </c>
      <c r="M30" s="162">
        <v>113829</v>
      </c>
      <c r="N30" s="162">
        <v>111745</v>
      </c>
      <c r="O30" s="162">
        <v>111607</v>
      </c>
      <c r="P30" s="162">
        <v>112821</v>
      </c>
      <c r="Q30" s="162">
        <v>113722</v>
      </c>
      <c r="R30" s="424"/>
      <c r="S30" s="413"/>
      <c r="T30" s="443"/>
      <c r="U30" s="443"/>
      <c r="V30" s="835"/>
      <c r="W30" s="443"/>
      <c r="X30" s="443"/>
    </row>
    <row r="31" spans="1:24" ht="15.75" customHeight="1" x14ac:dyDescent="0.2">
      <c r="A31" s="413"/>
      <c r="B31" s="423"/>
      <c r="C31" s="591"/>
      <c r="D31" s="477" t="s">
        <v>236</v>
      </c>
      <c r="E31" s="152">
        <v>97233</v>
      </c>
      <c r="F31" s="162">
        <v>99324</v>
      </c>
      <c r="G31" s="162">
        <v>97698</v>
      </c>
      <c r="H31" s="162">
        <v>94855</v>
      </c>
      <c r="I31" s="162">
        <v>91960</v>
      </c>
      <c r="J31" s="162">
        <v>89456</v>
      </c>
      <c r="K31" s="162">
        <v>87001</v>
      </c>
      <c r="L31" s="162">
        <v>85419</v>
      </c>
      <c r="M31" s="162">
        <v>85219</v>
      </c>
      <c r="N31" s="162">
        <v>84160</v>
      </c>
      <c r="O31" s="162">
        <v>85452</v>
      </c>
      <c r="P31" s="162">
        <v>87497</v>
      </c>
      <c r="Q31" s="162">
        <v>89430</v>
      </c>
      <c r="R31" s="424"/>
      <c r="S31" s="413"/>
      <c r="T31" s="443"/>
      <c r="U31" s="443"/>
      <c r="V31" s="835"/>
      <c r="W31" s="443"/>
      <c r="X31" s="443"/>
    </row>
    <row r="32" spans="1:24" ht="15.75" customHeight="1" x14ac:dyDescent="0.2">
      <c r="A32" s="413"/>
      <c r="B32" s="423"/>
      <c r="C32" s="591"/>
      <c r="D32" s="477" t="s">
        <v>237</v>
      </c>
      <c r="E32" s="152">
        <v>117708</v>
      </c>
      <c r="F32" s="162">
        <v>122451</v>
      </c>
      <c r="G32" s="162">
        <v>120715</v>
      </c>
      <c r="H32" s="162">
        <v>117972</v>
      </c>
      <c r="I32" s="162">
        <v>114285</v>
      </c>
      <c r="J32" s="162">
        <v>110428</v>
      </c>
      <c r="K32" s="162">
        <v>106137</v>
      </c>
      <c r="L32" s="162">
        <v>103702</v>
      </c>
      <c r="M32" s="162">
        <v>104736</v>
      </c>
      <c r="N32" s="162">
        <v>103683</v>
      </c>
      <c r="O32" s="162">
        <v>105323</v>
      </c>
      <c r="P32" s="162">
        <v>108087</v>
      </c>
      <c r="Q32" s="162">
        <v>109979</v>
      </c>
      <c r="R32" s="424"/>
      <c r="S32" s="413"/>
      <c r="T32" s="443"/>
      <c r="U32" s="443"/>
      <c r="V32" s="835"/>
      <c r="W32" s="443"/>
      <c r="X32" s="443"/>
    </row>
    <row r="33" spans="1:24" ht="15.75" customHeight="1" x14ac:dyDescent="0.2">
      <c r="A33" s="413"/>
      <c r="B33" s="423"/>
      <c r="C33" s="591"/>
      <c r="D33" s="477" t="s">
        <v>238</v>
      </c>
      <c r="E33" s="152">
        <v>141098</v>
      </c>
      <c r="F33" s="162">
        <v>146239</v>
      </c>
      <c r="G33" s="162">
        <v>143998</v>
      </c>
      <c r="H33" s="162">
        <v>140771</v>
      </c>
      <c r="I33" s="162">
        <v>136100</v>
      </c>
      <c r="J33" s="162">
        <v>130625</v>
      </c>
      <c r="K33" s="162">
        <v>124801</v>
      </c>
      <c r="L33" s="162">
        <v>124014</v>
      </c>
      <c r="M33" s="162">
        <v>127026</v>
      </c>
      <c r="N33" s="162">
        <v>129567</v>
      </c>
      <c r="O33" s="162">
        <v>133008</v>
      </c>
      <c r="P33" s="162">
        <v>135208</v>
      </c>
      <c r="Q33" s="162">
        <v>136337</v>
      </c>
      <c r="R33" s="424"/>
      <c r="S33" s="413"/>
      <c r="T33" s="443"/>
      <c r="U33" s="443"/>
      <c r="V33" s="835"/>
      <c r="W33" s="443"/>
      <c r="X33" s="443"/>
    </row>
    <row r="34" spans="1:24" ht="15.75" customHeight="1" x14ac:dyDescent="0.2">
      <c r="A34" s="413"/>
      <c r="B34" s="423"/>
      <c r="C34" s="591"/>
      <c r="D34" s="477" t="s">
        <v>239</v>
      </c>
      <c r="E34" s="152">
        <v>77730</v>
      </c>
      <c r="F34" s="162">
        <v>81158</v>
      </c>
      <c r="G34" s="162">
        <v>78980</v>
      </c>
      <c r="H34" s="162">
        <v>77070</v>
      </c>
      <c r="I34" s="162">
        <v>74656</v>
      </c>
      <c r="J34" s="162">
        <v>72299</v>
      </c>
      <c r="K34" s="162">
        <v>70220</v>
      </c>
      <c r="L34" s="162">
        <v>73675</v>
      </c>
      <c r="M34" s="162">
        <v>74633</v>
      </c>
      <c r="N34" s="162">
        <v>78605</v>
      </c>
      <c r="O34" s="162">
        <v>75485</v>
      </c>
      <c r="P34" s="162">
        <v>75197</v>
      </c>
      <c r="Q34" s="162">
        <v>74085</v>
      </c>
      <c r="R34" s="424"/>
      <c r="S34" s="413"/>
      <c r="T34" s="443"/>
      <c r="U34" s="443"/>
      <c r="V34" s="838"/>
      <c r="W34" s="443"/>
      <c r="X34" s="443"/>
    </row>
    <row r="35" spans="1:24" ht="22.5" customHeight="1" x14ac:dyDescent="0.2">
      <c r="A35" s="413"/>
      <c r="B35" s="423"/>
      <c r="C35" s="591"/>
      <c r="D35" s="477" t="s">
        <v>192</v>
      </c>
      <c r="E35" s="152">
        <v>253480</v>
      </c>
      <c r="F35" s="162">
        <v>258153</v>
      </c>
      <c r="G35" s="162">
        <v>252382</v>
      </c>
      <c r="H35" s="162">
        <v>245181</v>
      </c>
      <c r="I35" s="162">
        <v>239749</v>
      </c>
      <c r="J35" s="162">
        <v>233205</v>
      </c>
      <c r="K35" s="162">
        <v>229702</v>
      </c>
      <c r="L35" s="162">
        <v>230567</v>
      </c>
      <c r="M35" s="162">
        <v>235743</v>
      </c>
      <c r="N35" s="162">
        <v>232848</v>
      </c>
      <c r="O35" s="162">
        <v>230249</v>
      </c>
      <c r="P35" s="162">
        <v>230399</v>
      </c>
      <c r="Q35" s="162">
        <v>231005</v>
      </c>
      <c r="R35" s="424"/>
      <c r="S35" s="413"/>
      <c r="T35" s="443"/>
      <c r="U35" s="443"/>
      <c r="V35" s="835"/>
      <c r="W35" s="443"/>
      <c r="X35" s="443"/>
    </row>
    <row r="36" spans="1:24" ht="15.75" customHeight="1" x14ac:dyDescent="0.2">
      <c r="A36" s="413"/>
      <c r="B36" s="423"/>
      <c r="C36" s="591"/>
      <c r="D36" s="477" t="s">
        <v>193</v>
      </c>
      <c r="E36" s="152">
        <v>107718</v>
      </c>
      <c r="F36" s="162">
        <v>109917</v>
      </c>
      <c r="G36" s="162">
        <v>105964</v>
      </c>
      <c r="H36" s="162">
        <v>104303</v>
      </c>
      <c r="I36" s="162">
        <v>101528</v>
      </c>
      <c r="J36" s="162">
        <v>97848</v>
      </c>
      <c r="K36" s="162">
        <v>94526</v>
      </c>
      <c r="L36" s="162">
        <v>93439</v>
      </c>
      <c r="M36" s="162">
        <v>93927</v>
      </c>
      <c r="N36" s="162">
        <v>94153</v>
      </c>
      <c r="O36" s="162">
        <v>94712</v>
      </c>
      <c r="P36" s="162">
        <v>95898</v>
      </c>
      <c r="Q36" s="162">
        <v>98159</v>
      </c>
      <c r="R36" s="424"/>
      <c r="S36" s="413"/>
      <c r="T36" s="443"/>
      <c r="U36" s="443"/>
      <c r="V36" s="835"/>
      <c r="W36" s="443"/>
      <c r="X36" s="443"/>
    </row>
    <row r="37" spans="1:24" ht="15.75" customHeight="1" x14ac:dyDescent="0.2">
      <c r="A37" s="413"/>
      <c r="B37" s="423"/>
      <c r="C37" s="591"/>
      <c r="D37" s="477" t="s">
        <v>59</v>
      </c>
      <c r="E37" s="152">
        <v>138857</v>
      </c>
      <c r="F37" s="162">
        <v>144972</v>
      </c>
      <c r="G37" s="162">
        <v>144280</v>
      </c>
      <c r="H37" s="162">
        <v>141875</v>
      </c>
      <c r="I37" s="162">
        <v>137895</v>
      </c>
      <c r="J37" s="162">
        <v>134401</v>
      </c>
      <c r="K37" s="162">
        <v>127865</v>
      </c>
      <c r="L37" s="162">
        <v>126012</v>
      </c>
      <c r="M37" s="162">
        <v>125193</v>
      </c>
      <c r="N37" s="162">
        <v>127937</v>
      </c>
      <c r="O37" s="162">
        <v>128826</v>
      </c>
      <c r="P37" s="162">
        <v>128915</v>
      </c>
      <c r="Q37" s="162">
        <v>130454</v>
      </c>
      <c r="R37" s="424"/>
      <c r="S37" s="413"/>
      <c r="T37" s="443"/>
      <c r="U37" s="443"/>
      <c r="V37" s="835"/>
      <c r="W37" s="443"/>
      <c r="X37" s="443"/>
    </row>
    <row r="38" spans="1:24" ht="15.75" customHeight="1" x14ac:dyDescent="0.2">
      <c r="A38" s="413"/>
      <c r="B38" s="423"/>
      <c r="C38" s="591"/>
      <c r="D38" s="477" t="s">
        <v>195</v>
      </c>
      <c r="E38" s="152">
        <v>37227</v>
      </c>
      <c r="F38" s="162">
        <v>38697</v>
      </c>
      <c r="G38" s="162">
        <v>38745</v>
      </c>
      <c r="H38" s="162">
        <v>38327</v>
      </c>
      <c r="I38" s="162">
        <v>36677</v>
      </c>
      <c r="J38" s="162">
        <v>34622</v>
      </c>
      <c r="K38" s="162">
        <v>33536</v>
      </c>
      <c r="L38" s="162">
        <v>33789</v>
      </c>
      <c r="M38" s="162">
        <v>33337</v>
      </c>
      <c r="N38" s="162">
        <v>34258</v>
      </c>
      <c r="O38" s="162">
        <v>35246</v>
      </c>
      <c r="P38" s="162">
        <v>35417</v>
      </c>
      <c r="Q38" s="162">
        <v>35787</v>
      </c>
      <c r="R38" s="424"/>
      <c r="S38" s="413"/>
      <c r="V38" s="739"/>
    </row>
    <row r="39" spans="1:24" ht="15.75" customHeight="1" x14ac:dyDescent="0.2">
      <c r="A39" s="413"/>
      <c r="B39" s="423"/>
      <c r="C39" s="591"/>
      <c r="D39" s="477" t="s">
        <v>196</v>
      </c>
      <c r="E39" s="152">
        <v>27030</v>
      </c>
      <c r="F39" s="162">
        <v>29222</v>
      </c>
      <c r="G39" s="162">
        <v>28486</v>
      </c>
      <c r="H39" s="162">
        <v>26890</v>
      </c>
      <c r="I39" s="162">
        <v>23474</v>
      </c>
      <c r="J39" s="162">
        <v>20368</v>
      </c>
      <c r="K39" s="162">
        <v>17852</v>
      </c>
      <c r="L39" s="162">
        <v>16369</v>
      </c>
      <c r="M39" s="162">
        <v>15761</v>
      </c>
      <c r="N39" s="162">
        <v>16966</v>
      </c>
      <c r="O39" s="162">
        <v>19817</v>
      </c>
      <c r="P39" s="162">
        <v>26014</v>
      </c>
      <c r="Q39" s="162">
        <v>26206</v>
      </c>
      <c r="R39" s="424"/>
      <c r="S39" s="413"/>
      <c r="V39" s="739"/>
    </row>
    <row r="40" spans="1:24" ht="15.75" customHeight="1" x14ac:dyDescent="0.2">
      <c r="A40" s="413"/>
      <c r="B40" s="423"/>
      <c r="C40" s="591"/>
      <c r="D40" s="477" t="s">
        <v>132</v>
      </c>
      <c r="E40" s="152">
        <v>11666</v>
      </c>
      <c r="F40" s="162">
        <v>11617</v>
      </c>
      <c r="G40" s="162">
        <v>11585</v>
      </c>
      <c r="H40" s="162">
        <v>11495</v>
      </c>
      <c r="I40" s="162">
        <v>11459</v>
      </c>
      <c r="J40" s="162">
        <v>11360</v>
      </c>
      <c r="K40" s="162">
        <v>11231</v>
      </c>
      <c r="L40" s="162">
        <v>10940</v>
      </c>
      <c r="M40" s="162">
        <v>10906</v>
      </c>
      <c r="N40" s="162">
        <v>10878</v>
      </c>
      <c r="O40" s="162">
        <v>10854</v>
      </c>
      <c r="P40" s="162">
        <v>10799</v>
      </c>
      <c r="Q40" s="162">
        <v>10779</v>
      </c>
      <c r="R40" s="424"/>
      <c r="S40" s="413"/>
      <c r="V40" s="739"/>
    </row>
    <row r="41" spans="1:24" ht="15.75" customHeight="1" x14ac:dyDescent="0.2">
      <c r="A41" s="413"/>
      <c r="B41" s="423"/>
      <c r="C41" s="591"/>
      <c r="D41" s="477" t="s">
        <v>133</v>
      </c>
      <c r="E41" s="152">
        <v>22603</v>
      </c>
      <c r="F41" s="162">
        <v>23076</v>
      </c>
      <c r="G41" s="162">
        <v>22872</v>
      </c>
      <c r="H41" s="162">
        <v>22534</v>
      </c>
      <c r="I41" s="162">
        <v>22600</v>
      </c>
      <c r="J41" s="162">
        <v>22266</v>
      </c>
      <c r="K41" s="162">
        <v>21944</v>
      </c>
      <c r="L41" s="162">
        <v>21582</v>
      </c>
      <c r="M41" s="162">
        <v>21714</v>
      </c>
      <c r="N41" s="162">
        <v>21673</v>
      </c>
      <c r="O41" s="162">
        <v>22326</v>
      </c>
      <c r="P41" s="162">
        <v>22808</v>
      </c>
      <c r="Q41" s="162">
        <v>22777</v>
      </c>
      <c r="R41" s="424"/>
      <c r="S41" s="413"/>
      <c r="V41" s="739"/>
    </row>
    <row r="42" spans="1:24" s="644" customFormat="1" ht="22.5" customHeight="1" x14ac:dyDescent="0.2">
      <c r="A42" s="645"/>
      <c r="B42" s="646"/>
      <c r="C42" s="753" t="s">
        <v>299</v>
      </c>
      <c r="D42" s="753"/>
      <c r="E42" s="409"/>
      <c r="F42" s="410"/>
      <c r="G42" s="410"/>
      <c r="H42" s="410"/>
      <c r="I42" s="410"/>
      <c r="J42" s="410"/>
      <c r="K42" s="410"/>
      <c r="L42" s="410"/>
      <c r="M42" s="410"/>
      <c r="N42" s="410"/>
      <c r="O42" s="410"/>
      <c r="P42" s="410"/>
      <c r="Q42" s="410"/>
      <c r="R42" s="647"/>
      <c r="S42" s="645"/>
      <c r="V42" s="739"/>
    </row>
    <row r="43" spans="1:24" ht="15.75" customHeight="1" x14ac:dyDescent="0.2">
      <c r="A43" s="413"/>
      <c r="B43" s="423"/>
      <c r="C43" s="591"/>
      <c r="D43" s="752" t="s">
        <v>555</v>
      </c>
      <c r="E43" s="152">
        <v>54661</v>
      </c>
      <c r="F43" s="152">
        <v>57897</v>
      </c>
      <c r="G43" s="152">
        <v>57540</v>
      </c>
      <c r="H43" s="152">
        <v>56658</v>
      </c>
      <c r="I43" s="152">
        <v>55127</v>
      </c>
      <c r="J43" s="152">
        <v>53312</v>
      </c>
      <c r="K43" s="152">
        <v>50698</v>
      </c>
      <c r="L43" s="152">
        <v>49853</v>
      </c>
      <c r="M43" s="152">
        <v>50526</v>
      </c>
      <c r="N43" s="152">
        <v>51166</v>
      </c>
      <c r="O43" s="152">
        <v>52766</v>
      </c>
      <c r="P43" s="152">
        <v>53173</v>
      </c>
      <c r="Q43" s="152">
        <v>52629</v>
      </c>
      <c r="R43" s="424"/>
      <c r="S43" s="413"/>
      <c r="V43" s="739"/>
    </row>
    <row r="44" spans="1:24" s="644" customFormat="1" ht="15.75" customHeight="1" x14ac:dyDescent="0.2">
      <c r="A44" s="645"/>
      <c r="B44" s="646"/>
      <c r="C44" s="648"/>
      <c r="D44" s="752" t="s">
        <v>559</v>
      </c>
      <c r="E44" s="152">
        <v>53181</v>
      </c>
      <c r="F44" s="152">
        <v>54769</v>
      </c>
      <c r="G44" s="152">
        <v>53790</v>
      </c>
      <c r="H44" s="152">
        <v>52817</v>
      </c>
      <c r="I44" s="152">
        <v>51548</v>
      </c>
      <c r="J44" s="152">
        <v>49969</v>
      </c>
      <c r="K44" s="152">
        <v>48754</v>
      </c>
      <c r="L44" s="152">
        <v>47886</v>
      </c>
      <c r="M44" s="152">
        <v>47735</v>
      </c>
      <c r="N44" s="152">
        <v>47707</v>
      </c>
      <c r="O44" s="152">
        <v>48868</v>
      </c>
      <c r="P44" s="152">
        <v>50171</v>
      </c>
      <c r="Q44" s="152">
        <v>51008</v>
      </c>
      <c r="R44" s="647"/>
      <c r="S44" s="645"/>
      <c r="V44" s="739"/>
    </row>
    <row r="45" spans="1:24" ht="15.75" customHeight="1" x14ac:dyDescent="0.2">
      <c r="A45" s="413"/>
      <c r="B45" s="426"/>
      <c r="C45" s="591"/>
      <c r="D45" s="752" t="s">
        <v>556</v>
      </c>
      <c r="E45" s="152">
        <v>53174</v>
      </c>
      <c r="F45" s="152">
        <v>54223</v>
      </c>
      <c r="G45" s="152">
        <v>53416</v>
      </c>
      <c r="H45" s="152">
        <v>52354</v>
      </c>
      <c r="I45" s="152">
        <v>51442</v>
      </c>
      <c r="J45" s="152">
        <v>50099</v>
      </c>
      <c r="K45" s="152">
        <v>48364</v>
      </c>
      <c r="L45" s="152">
        <v>47118</v>
      </c>
      <c r="M45" s="152">
        <v>46902</v>
      </c>
      <c r="N45" s="152">
        <v>46455</v>
      </c>
      <c r="O45" s="152">
        <v>47008</v>
      </c>
      <c r="P45" s="152">
        <v>47373</v>
      </c>
      <c r="Q45" s="152">
        <v>48413</v>
      </c>
      <c r="R45" s="424"/>
      <c r="S45" s="413"/>
      <c r="V45" s="739"/>
    </row>
    <row r="46" spans="1:24" ht="15.75" customHeight="1" x14ac:dyDescent="0.2">
      <c r="A46" s="413"/>
      <c r="B46" s="423"/>
      <c r="C46" s="591"/>
      <c r="D46" s="752" t="s">
        <v>557</v>
      </c>
      <c r="E46" s="152">
        <v>47329</v>
      </c>
      <c r="F46" s="152">
        <v>47714</v>
      </c>
      <c r="G46" s="152">
        <v>46607</v>
      </c>
      <c r="H46" s="152">
        <v>44919</v>
      </c>
      <c r="I46" s="152">
        <v>43509</v>
      </c>
      <c r="J46" s="152">
        <v>41740</v>
      </c>
      <c r="K46" s="152">
        <v>40138</v>
      </c>
      <c r="L46" s="152">
        <v>38918</v>
      </c>
      <c r="M46" s="152">
        <v>38452</v>
      </c>
      <c r="N46" s="152">
        <v>37495</v>
      </c>
      <c r="O46" s="152">
        <v>37216</v>
      </c>
      <c r="P46" s="152">
        <v>37745</v>
      </c>
      <c r="Q46" s="152">
        <v>39137</v>
      </c>
      <c r="R46" s="424"/>
      <c r="S46" s="413"/>
      <c r="V46" s="739"/>
    </row>
    <row r="47" spans="1:24" ht="15.75" customHeight="1" x14ac:dyDescent="0.2">
      <c r="A47" s="413"/>
      <c r="B47" s="423"/>
      <c r="C47" s="591"/>
      <c r="D47" s="752" t="s">
        <v>562</v>
      </c>
      <c r="E47" s="152">
        <v>35931</v>
      </c>
      <c r="F47" s="152">
        <v>37019</v>
      </c>
      <c r="G47" s="152">
        <v>36252</v>
      </c>
      <c r="H47" s="152">
        <v>35303</v>
      </c>
      <c r="I47" s="152">
        <v>34394</v>
      </c>
      <c r="J47" s="152">
        <v>33376</v>
      </c>
      <c r="K47" s="152">
        <v>32389</v>
      </c>
      <c r="L47" s="152">
        <v>32065</v>
      </c>
      <c r="M47" s="152">
        <v>32323</v>
      </c>
      <c r="N47" s="152">
        <v>32256</v>
      </c>
      <c r="O47" s="152">
        <v>32233</v>
      </c>
      <c r="P47" s="152">
        <v>32074</v>
      </c>
      <c r="Q47" s="152">
        <v>32041</v>
      </c>
      <c r="R47" s="424"/>
      <c r="S47" s="413"/>
      <c r="V47" s="739"/>
    </row>
    <row r="48" spans="1:24" s="427" customFormat="1" ht="22.5" customHeight="1" x14ac:dyDescent="0.2">
      <c r="A48" s="425"/>
      <c r="B48" s="426"/>
      <c r="C48" s="1492" t="s">
        <v>241</v>
      </c>
      <c r="D48" s="1493"/>
      <c r="E48" s="1493"/>
      <c r="F48" s="1493"/>
      <c r="G48" s="1493"/>
      <c r="H48" s="1493"/>
      <c r="I48" s="1493"/>
      <c r="J48" s="1493"/>
      <c r="K48" s="1493"/>
      <c r="L48" s="1493"/>
      <c r="M48" s="1493"/>
      <c r="N48" s="1493"/>
      <c r="O48" s="1493"/>
      <c r="P48" s="1493"/>
      <c r="Q48" s="1493"/>
      <c r="R48" s="456"/>
      <c r="S48" s="425"/>
      <c r="V48" s="739"/>
    </row>
    <row r="49" spans="1:22" s="427" customFormat="1" ht="13.5" customHeight="1" x14ac:dyDescent="0.2">
      <c r="A49" s="425"/>
      <c r="B49" s="426"/>
      <c r="C49" s="461" t="s">
        <v>510</v>
      </c>
      <c r="D49" s="649"/>
      <c r="E49" s="650"/>
      <c r="F49" s="426"/>
      <c r="G49" s="650"/>
      <c r="H49" s="649"/>
      <c r="I49" s="650"/>
      <c r="J49" s="911"/>
      <c r="K49" s="650"/>
      <c r="L49" s="649"/>
      <c r="M49" s="649"/>
      <c r="N49" s="649"/>
      <c r="O49" s="649"/>
      <c r="P49" s="649"/>
      <c r="Q49" s="649"/>
      <c r="R49" s="456"/>
      <c r="S49" s="425"/>
      <c r="V49" s="739"/>
    </row>
    <row r="50" spans="1:22" s="427" customFormat="1" ht="10.5" customHeight="1" x14ac:dyDescent="0.2">
      <c r="A50" s="425"/>
      <c r="B50" s="426"/>
      <c r="C50" s="1483" t="s">
        <v>401</v>
      </c>
      <c r="D50" s="1483"/>
      <c r="E50" s="1483"/>
      <c r="F50" s="1483"/>
      <c r="G50" s="1483"/>
      <c r="H50" s="1483"/>
      <c r="I50" s="1483"/>
      <c r="J50" s="1483"/>
      <c r="K50" s="1483"/>
      <c r="L50" s="1483"/>
      <c r="M50" s="1483"/>
      <c r="N50" s="1483"/>
      <c r="O50" s="1483"/>
      <c r="P50" s="1483"/>
      <c r="Q50" s="1483"/>
      <c r="R50" s="456"/>
      <c r="S50" s="425"/>
    </row>
    <row r="51" spans="1:22" x14ac:dyDescent="0.2">
      <c r="A51" s="413"/>
      <c r="B51" s="423"/>
      <c r="C51" s="423"/>
      <c r="D51" s="423"/>
      <c r="E51" s="423"/>
      <c r="F51" s="423"/>
      <c r="G51" s="423"/>
      <c r="H51" s="481"/>
      <c r="I51" s="481"/>
      <c r="J51" s="481"/>
      <c r="K51" s="481"/>
      <c r="L51" s="726"/>
      <c r="M51" s="423"/>
      <c r="N51" s="1494">
        <v>42370</v>
      </c>
      <c r="O51" s="1494"/>
      <c r="P51" s="1494"/>
      <c r="Q51" s="1494"/>
      <c r="R51" s="651">
        <v>11</v>
      </c>
      <c r="S51" s="413"/>
    </row>
    <row r="52" spans="1:22" x14ac:dyDescent="0.2">
      <c r="A52" s="443"/>
      <c r="B52" s="443"/>
      <c r="C52" s="443"/>
      <c r="D52" s="443"/>
      <c r="E52" s="443"/>
      <c r="G52" s="443"/>
      <c r="H52" s="443"/>
      <c r="I52" s="443"/>
      <c r="J52" s="443"/>
      <c r="K52" s="443"/>
      <c r="L52" s="443"/>
      <c r="M52" s="443"/>
      <c r="N52" s="443"/>
      <c r="O52" s="443"/>
      <c r="P52" s="443"/>
      <c r="Q52" s="443"/>
      <c r="R52" s="443"/>
      <c r="S52" s="443"/>
    </row>
  </sheetData>
  <mergeCells count="9">
    <mergeCell ref="C48:Q48"/>
    <mergeCell ref="C50:Q50"/>
    <mergeCell ref="N51:Q51"/>
    <mergeCell ref="B1:H1"/>
    <mergeCell ref="C5:D6"/>
    <mergeCell ref="C8:D8"/>
    <mergeCell ref="C15:D15"/>
    <mergeCell ref="C16:D16"/>
    <mergeCell ref="F6:Q6"/>
  </mergeCells>
  <conditionalFormatting sqref="E7:Q7 V7">
    <cfRule type="cellIs" dxfId="10"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6populacao3</vt:lpstr>
      <vt:lpstr>7empregoINE3</vt:lpstr>
      <vt:lpstr>8desemprego_INE3</vt:lpstr>
      <vt:lpstr>9lay_off</vt:lpstr>
      <vt:lpstr>10desemprego_IEFP</vt:lpstr>
      <vt:lpstr>11desemprego_IEFP</vt:lpstr>
      <vt:lpstr>12fp_bs</vt:lpstr>
      <vt:lpstr>13empresarial</vt:lpstr>
      <vt:lpstr>14ganhos</vt:lpstr>
      <vt:lpstr>15salários</vt:lpstr>
      <vt:lpstr>16irct</vt:lpstr>
      <vt:lpstr>17acidentes</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'12fp_bs'!Área_de_Impressão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'6populacao3'!Área_de_Impressão</vt:lpstr>
      <vt:lpstr>'7empregoINE3'!Área_de_Impressão</vt:lpstr>
      <vt:lpstr>'8desemprego_INE3'!Área_de_Impressão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2016-01-29T16:53:41Z</cp:lastPrinted>
  <dcterms:created xsi:type="dcterms:W3CDTF">2004-03-02T09:49:36Z</dcterms:created>
  <dcterms:modified xsi:type="dcterms:W3CDTF">2016-01-29T16:53:59Z</dcterms:modified>
</cp:coreProperties>
</file>